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535" windowHeight="6495" tabRatio="598" activeTab="0"/>
  </bookViews>
  <sheets>
    <sheet name="données" sheetId="1" r:id="rId1"/>
    <sheet name="données brutes" sheetId="2" r:id="rId2"/>
    <sheet name="VT" sheetId="3" r:id="rId3"/>
    <sheet name="VT-conv51" sheetId="4" r:id="rId4"/>
    <sheet name="TAM" sheetId="5" r:id="rId5"/>
    <sheet name="TAM - remplacement" sheetId="6" r:id="rId6"/>
    <sheet name="établissement-tableau de bord" sheetId="7" r:id="rId7"/>
    <sheet name="Exportation" sheetId="8" r:id="rId8"/>
  </sheets>
  <definedNames>
    <definedName name="_xlnm.Print_Titles" localSheetId="6">'établissement-tableau de bord'!$1:$1</definedName>
    <definedName name="_xlnm.Print_Titles" localSheetId="7">'Exportation'!$1:$1</definedName>
    <definedName name="_xlnm.Print_Titles" localSheetId="4">'TAM'!$1:$4</definedName>
    <definedName name="_xlnm.Print_Titles" localSheetId="5">'TAM - remplacement'!$1:$4</definedName>
    <definedName name="_xlnm.Print_Titles" localSheetId="2">'VT'!$1:$4</definedName>
    <definedName name="_xlnm.Print_Titles" localSheetId="3">'VT-conv51'!$1:$4</definedName>
    <definedName name="_xlnm.Print_Area" localSheetId="0">'données'!$A$1:$G$17</definedName>
    <definedName name="_xlnm.Print_Area" localSheetId="6">'établissement-tableau de bord'!$A$1:$O$39</definedName>
    <definedName name="_xlnm.Print_Area" localSheetId="7">'Exportation'!$A$3:$IA$5</definedName>
    <definedName name="_xlnm.Print_Area" localSheetId="4">'TAM'!$A$1:$G$52</definedName>
    <definedName name="_xlnm.Print_Area" localSheetId="5">'TAM - remplacement'!$A$1:$G$51</definedName>
    <definedName name="_xlnm.Print_Area" localSheetId="2">'VT'!$A$1:$J$55</definedName>
  </definedNames>
  <calcPr fullCalcOnLoad="1"/>
</workbook>
</file>

<file path=xl/comments1.xml><?xml version="1.0" encoding="utf-8"?>
<comments xmlns="http://schemas.openxmlformats.org/spreadsheetml/2006/main">
  <authors>
    <author>Mes</author>
    <author>MES</author>
  </authors>
  <commentList>
    <comment ref="A4" authorId="0">
      <text>
        <r>
          <rPr>
            <sz val="8"/>
            <rFont val="Tahoma"/>
            <family val="2"/>
          </rPr>
          <t>Saisir le nom du service</t>
        </r>
      </text>
    </comment>
    <comment ref="A13" authorId="1">
      <text>
        <r>
          <rPr>
            <sz val="10"/>
            <rFont val="Tahoma"/>
            <family val="2"/>
          </rPr>
          <t>Catégorie mentionnée à l'annexe 1</t>
        </r>
        <r>
          <rPr>
            <sz val="8"/>
            <rFont val="Tahoma"/>
            <family val="0"/>
          </rPr>
          <t xml:space="preserve">
</t>
        </r>
      </text>
    </comment>
  </commentList>
</comments>
</file>

<file path=xl/comments2.xml><?xml version="1.0" encoding="utf-8"?>
<comments xmlns="http://schemas.openxmlformats.org/spreadsheetml/2006/main">
  <authors>
    <author>Mes</author>
    <author>MES</author>
  </authors>
  <commentList>
    <comment ref="A2" authorId="0">
      <text>
        <r>
          <rPr>
            <sz val="10"/>
            <rFont val="Tahoma"/>
            <family val="2"/>
          </rPr>
          <t xml:space="preserve">Les informations relatives </t>
        </r>
        <r>
          <rPr>
            <b/>
            <sz val="10"/>
            <rFont val="Tahoma"/>
            <family val="2"/>
          </rPr>
          <t>à la population</t>
        </r>
        <r>
          <rPr>
            <sz val="10"/>
            <rFont val="Tahoma"/>
            <family val="2"/>
          </rPr>
          <t xml:space="preserve"> et à l'activité sont comptabilisées en </t>
        </r>
        <r>
          <rPr>
            <b/>
            <sz val="10"/>
            <rFont val="Tahoma"/>
            <family val="2"/>
          </rPr>
          <t>FLUX</t>
        </r>
        <r>
          <rPr>
            <sz val="10"/>
            <rFont val="Tahoma"/>
            <family val="2"/>
          </rPr>
          <t xml:space="preserve">, c'est à dire </t>
        </r>
        <r>
          <rPr>
            <b/>
            <sz val="10"/>
            <rFont val="Tahoma"/>
            <family val="2"/>
          </rPr>
          <t>en cumul du 01/01 au 31/12</t>
        </r>
        <r>
          <rPr>
            <sz val="10"/>
            <rFont val="Tahoma"/>
            <family val="2"/>
          </rPr>
          <t xml:space="preserve">
Les informations relatives </t>
        </r>
        <r>
          <rPr>
            <b/>
            <sz val="10"/>
            <rFont val="Tahoma"/>
            <family val="2"/>
          </rPr>
          <t xml:space="preserve">au personnel </t>
        </r>
        <r>
          <rPr>
            <sz val="10"/>
            <rFont val="Tahoma"/>
            <family val="2"/>
          </rPr>
          <t>sont comptabilisées en</t>
        </r>
        <r>
          <rPr>
            <b/>
            <sz val="10"/>
            <rFont val="Tahoma"/>
            <family val="2"/>
          </rPr>
          <t xml:space="preserve"> STOCK</t>
        </r>
        <r>
          <rPr>
            <sz val="10"/>
            <rFont val="Tahoma"/>
            <family val="2"/>
          </rPr>
          <t xml:space="preserve"> </t>
        </r>
        <r>
          <rPr>
            <b/>
            <sz val="10"/>
            <rFont val="Tahoma"/>
            <family val="2"/>
          </rPr>
          <t>au 31 décembre</t>
        </r>
        <r>
          <rPr>
            <b/>
            <sz val="10"/>
            <color indexed="10"/>
            <rFont val="Tahoma"/>
            <family val="2"/>
          </rPr>
          <t xml:space="preserve"> de l'exercice considéré</t>
        </r>
        <r>
          <rPr>
            <sz val="10"/>
            <rFont val="Tahoma"/>
            <family val="2"/>
          </rPr>
          <t xml:space="preserve">
</t>
        </r>
      </text>
    </comment>
    <comment ref="A6" authorId="0">
      <text>
        <r>
          <rPr>
            <b/>
            <sz val="10"/>
            <rFont val="Tahoma"/>
            <family val="2"/>
          </rPr>
          <t>Recensement des données du 01/01 au 31/12 de l'exercice considéré.</t>
        </r>
        <r>
          <rPr>
            <sz val="10"/>
            <rFont val="Tahoma"/>
            <family val="2"/>
          </rPr>
          <t xml:space="preserve">
L'âge pris en compte est celui de la personne au 31/12 de l'exercice.
Pour les personnes ayant quitté la structure avant le 31/12 prendre </t>
        </r>
        <r>
          <rPr>
            <sz val="10"/>
            <color indexed="10"/>
            <rFont val="Tahoma"/>
            <family val="2"/>
          </rPr>
          <t xml:space="preserve">en compte </t>
        </r>
        <r>
          <rPr>
            <sz val="10"/>
            <rFont val="Tahoma"/>
            <family val="2"/>
          </rPr>
          <t>l'âge de la personne au 31/12 de l'exercice considéré.</t>
        </r>
      </text>
    </comment>
    <comment ref="A14" authorId="0">
      <text>
        <r>
          <rPr>
            <b/>
            <sz val="10"/>
            <rFont val="Tahoma"/>
            <family val="2"/>
          </rPr>
          <t xml:space="preserve">Recensement des données du 01/01 au 31/12 de l'exercice considéré.
</t>
        </r>
        <r>
          <rPr>
            <sz val="10"/>
            <rFont val="Tahoma"/>
            <family val="2"/>
          </rPr>
          <t xml:space="preserve">
Les personnes vivant en congrégation sont prises en compte</t>
        </r>
        <r>
          <rPr>
            <sz val="10"/>
            <color indexed="10"/>
            <rFont val="Tahoma"/>
            <family val="2"/>
          </rPr>
          <t xml:space="preserve"> par assimilation </t>
        </r>
        <r>
          <rPr>
            <sz val="10"/>
            <rFont val="Tahoma"/>
            <family val="2"/>
          </rPr>
          <t xml:space="preserve">dans la catégorie "personnes en couple ou de même génération"
Lorsque la personne cohabite avec deux générations différentes,  </t>
        </r>
        <r>
          <rPr>
            <sz val="10"/>
            <color indexed="10"/>
            <rFont val="Tahoma"/>
            <family val="2"/>
          </rPr>
          <t>seule la génération la plus jeune est prise en compte</t>
        </r>
        <r>
          <rPr>
            <sz val="10"/>
            <rFont val="Tahoma"/>
            <family val="2"/>
          </rPr>
          <t xml:space="preserve">.
</t>
        </r>
      </text>
    </comment>
    <comment ref="A18" authorId="0">
      <text>
        <r>
          <rPr>
            <b/>
            <sz val="10"/>
            <rFont val="Tahoma"/>
            <family val="2"/>
          </rPr>
          <t xml:space="preserve">Pour les services la durée cumulée de prise en charge s'entend du premier jour d'intervention au dernier jour inclus.
</t>
        </r>
        <r>
          <rPr>
            <sz val="10"/>
            <rFont val="Tahoma"/>
            <family val="2"/>
          </rPr>
          <t xml:space="preserve">
La durée de prise en charge est considérée en jours calendaires et non sur la base des jours d'ouverture du service.
La prise en charge débute dès la première visite au domicile du patient.
</t>
        </r>
        <r>
          <rPr>
            <b/>
            <sz val="10"/>
            <rFont val="Tahoma"/>
            <family val="2"/>
          </rPr>
          <t>Définition de la notion de sortie</t>
        </r>
        <r>
          <rPr>
            <sz val="10"/>
            <rFont val="Tahoma"/>
            <family val="2"/>
          </rPr>
          <t xml:space="preserve"> : Est considérée comme "sortie", toute personne ne bénéficiant plus de soins déf</t>
        </r>
        <r>
          <rPr>
            <sz val="10"/>
            <color indexed="10"/>
            <rFont val="Tahoma"/>
            <family val="2"/>
          </rPr>
          <t>i</t>
        </r>
        <r>
          <rPr>
            <sz val="10"/>
            <rFont val="Tahoma"/>
            <family val="2"/>
          </rPr>
          <t>nitivement (sortie de prise en charge) ou temporairement (dès la première journée) pour cause d'hospitalisation, de vacances ou autres suspensions.
Un renouvellement de prise en charge n'est pas considéré comme une sortie s'il n'y a pas d'interruption de la prise en charge.
Exemple : Pour une personne prise en charge le 1er juin 2004 et "sortie" le 15 septembre 2005, le nombre de jours comptabilisés sera de 472 jours.</t>
        </r>
      </text>
    </comment>
    <comment ref="A22" authorId="0">
      <text>
        <r>
          <rPr>
            <b/>
            <sz val="10"/>
            <rFont val="Tahoma"/>
            <family val="2"/>
          </rPr>
          <t>Recensement des données au 31/12 de l'exercice</t>
        </r>
        <r>
          <rPr>
            <b/>
            <sz val="10"/>
            <color indexed="10"/>
            <rFont val="Tahoma"/>
            <family val="2"/>
          </rPr>
          <t xml:space="preserve"> considéré </t>
        </r>
        <r>
          <rPr>
            <b/>
            <sz val="10"/>
            <rFont val="Tahoma"/>
            <family val="2"/>
          </rPr>
          <t>pour les personnes effectivement en poste à cette date, à l'exception des remplacants.</t>
        </r>
        <r>
          <rPr>
            <sz val="10"/>
            <rFont val="Tahoma"/>
            <family val="2"/>
          </rPr>
          <t xml:space="preserve">
Il convient de saisir le nombre d'ETP par niveau de qualification.
Le niveau de qualification pris en compte est </t>
        </r>
        <r>
          <rPr>
            <u val="single"/>
            <sz val="10"/>
            <rFont val="Tahoma"/>
            <family val="2"/>
          </rPr>
          <t>au maximum celui de la fiche de poste</t>
        </r>
        <r>
          <rPr>
            <sz val="10"/>
            <rFont val="Tahoma"/>
            <family val="2"/>
          </rPr>
          <t xml:space="preserve">, un poste occupé par un salarié d'un niveau de qualification inférieur à celui de la fiche de poste est comptabilisé en fonction du niveau réel de qualification de la personne qui occupe le poste.
La formation continue est prise en compte, uniquement si elle est qualifiante (changement de niveau) ET si elle conditionne l'accès au poste.
Cet indicateur concerne uniquement les salariés du service (CDI, CDD).
</t>
        </r>
        <r>
          <rPr>
            <b/>
            <sz val="10"/>
            <rFont val="Tahoma"/>
            <family val="2"/>
          </rPr>
          <t xml:space="preserve">Pour les services à d’aide à domicile, il est demandé de différencier les qualifications de niveau V adaptées à la nature de l’activité </t>
        </r>
        <r>
          <rPr>
            <sz val="10"/>
            <rFont val="Tahoma"/>
            <family val="2"/>
          </rPr>
          <t xml:space="preserve">(CAFAD, DEAVS, CAFAMP, BEP sanitaire et social, etc…) </t>
        </r>
        <r>
          <rPr>
            <b/>
            <sz val="10"/>
            <rFont val="Tahoma"/>
            <family val="2"/>
          </rPr>
          <t>de celles qui n’ont aucun lien</t>
        </r>
        <r>
          <rPr>
            <sz val="10"/>
            <rFont val="Tahoma"/>
            <family val="2"/>
          </rPr>
          <t xml:space="preserve"> par exemple un BEP coiffure, un CAP comptabilité…
</t>
        </r>
        <r>
          <rPr>
            <b/>
            <sz val="10"/>
            <rFont val="Tahoma"/>
            <family val="2"/>
          </rPr>
          <t>Pour les qualifications les plus représentées en SAD :</t>
        </r>
        <r>
          <rPr>
            <sz val="10"/>
            <rFont val="Tahoma"/>
            <family val="2"/>
          </rPr>
          <t xml:space="preserve">
- Aide soignant --&gt; niveau V,
- Aide médico-psychologique --&gt; niveau V,
- CAFDES --&gt; niveau I (si le poste de direction est qualifié en niveau I),
Deux conditions doivent être toujours réalisées : niveau du poste + diplôme
La notion  « effectivement en poste à cette date »  inclut les salariés en congé.</t>
        </r>
      </text>
    </comment>
    <comment ref="N14" authorId="0">
      <text>
        <r>
          <rPr>
            <b/>
            <sz val="10"/>
            <rFont val="Tahoma"/>
            <family val="2"/>
          </rPr>
          <t xml:space="preserve">Recensement des données du 01/01 au 31/12 de l’exercice </t>
        </r>
        <r>
          <rPr>
            <sz val="10"/>
            <rFont val="Tahoma"/>
            <family val="2"/>
          </rPr>
          <t xml:space="preserve">
</t>
        </r>
        <r>
          <rPr>
            <sz val="10"/>
            <color indexed="10"/>
            <rFont val="Tahoma"/>
            <family val="2"/>
          </rPr>
          <t>L</t>
        </r>
        <r>
          <rPr>
            <sz val="10"/>
            <rFont val="Tahoma"/>
            <family val="2"/>
          </rPr>
          <t xml:space="preserve">’ensemble des interventions auprès d’une même personne </t>
        </r>
        <r>
          <rPr>
            <sz val="10"/>
            <color indexed="10"/>
            <rFont val="Tahoma"/>
            <family val="2"/>
          </rPr>
          <t xml:space="preserve">est comptabilisé </t>
        </r>
        <r>
          <rPr>
            <sz val="10"/>
            <rFont val="Tahoma"/>
            <family val="2"/>
          </rPr>
          <t>. Si plusieurs intervenants se déplacent ensemble, il est comptabilisé autant d’interventions que  d’intervenants.</t>
        </r>
      </text>
    </comment>
    <comment ref="E18" authorId="0">
      <text>
        <r>
          <rPr>
            <sz val="10"/>
            <rFont val="Tahoma"/>
            <family val="2"/>
          </rPr>
          <t>Les calculs sont effectués dans les feuilles : "TAM" et "TAM-remplacement"</t>
        </r>
      </text>
    </comment>
    <comment ref="K23" authorId="0">
      <text>
        <r>
          <rPr>
            <sz val="10"/>
            <rFont val="Tahoma"/>
            <family val="2"/>
          </rPr>
          <t>Les calculs sont effectués dans les feuilles : 
"VT" et "VT-conv51"</t>
        </r>
      </text>
    </comment>
    <comment ref="B29" authorId="0">
      <text>
        <r>
          <rPr>
            <b/>
            <sz val="10"/>
            <rFont val="Tahoma"/>
            <family val="2"/>
          </rPr>
          <t>Dépenses inscrites au compte administratif.</t>
        </r>
        <r>
          <rPr>
            <sz val="10"/>
            <rFont val="Tahoma"/>
            <family val="2"/>
          </rPr>
          <t xml:space="preserve">
Groupe fonctionnel III de charges au sens de l'arrêté du 8 août 2002
*** Pour les SAD qui utilisent les services de gestion d’une association départementale, il est demandé d’ajouter aux dépenses du groupe fonctionnel III, les dépenses de prestation inscrites au compte 628.8</t>
        </r>
      </text>
    </comment>
    <comment ref="A29" authorId="0">
      <text>
        <r>
          <rPr>
            <b/>
            <sz val="10"/>
            <rFont val="Tahoma"/>
            <family val="2"/>
          </rPr>
          <t>Données renseignées au 31/12 de l'exercice considéré</t>
        </r>
      </text>
    </comment>
    <comment ref="C29" authorId="0">
      <text>
        <r>
          <rPr>
            <sz val="10"/>
            <rFont val="Tahoma"/>
            <family val="2"/>
          </rPr>
          <t xml:space="preserve">La valorisation des locaux mis à disposition à titre gratuit est chiffrée en référence à la valeur locative cadastrale.
Celle-ci correspond au loyer annuel théorique que pourrait produire un immeuble bâti, s'il était loué dans les conditions normales du marché.
Cette information est disponible auprès du centre des impôts </t>
        </r>
        <r>
          <rPr>
            <sz val="10"/>
            <color indexed="10"/>
            <rFont val="Tahoma"/>
            <family val="2"/>
          </rPr>
          <t>foncier ou du service du cadastre</t>
        </r>
        <r>
          <rPr>
            <sz val="10"/>
            <rFont val="Tahoma"/>
            <family val="2"/>
          </rPr>
          <t>.</t>
        </r>
      </text>
    </comment>
    <comment ref="D29" authorId="0">
      <text>
        <r>
          <rPr>
            <b/>
            <sz val="10"/>
            <rFont val="Tahoma"/>
            <family val="2"/>
          </rPr>
          <t>Dépenses inscrites au compte administratif.</t>
        </r>
      </text>
    </comment>
    <comment ref="E29" authorId="0">
      <text>
        <r>
          <rPr>
            <sz val="10"/>
            <rFont val="Tahoma"/>
            <family val="2"/>
          </rPr>
          <t>Part des dépenses afférentes aux personnels du siège social exer</t>
        </r>
        <r>
          <rPr>
            <sz val="10"/>
            <color indexed="10"/>
            <rFont val="Tahoma"/>
            <family val="2"/>
          </rPr>
          <t>ç</t>
        </r>
        <r>
          <rPr>
            <sz val="10"/>
            <rFont val="Tahoma"/>
            <family val="2"/>
          </rPr>
          <t>ant des fonctions d'encadrement inscrites dans le compte administratif (compte 655) * pourcentage de la quote-part du service.
Le pourcentage de la quote-part du service (Z 2) est égal à (X 21 / X) x (Y 2 / Y).</t>
        </r>
      </text>
    </comment>
    <comment ref="F29" authorId="0">
      <text>
        <r>
          <rPr>
            <b/>
            <sz val="10"/>
            <rFont val="Tahoma"/>
            <family val="2"/>
          </rPr>
          <t>Dépenses inscrites au compte administratif.</t>
        </r>
      </text>
    </comment>
    <comment ref="G29" authorId="0">
      <text>
        <r>
          <rPr>
            <b/>
            <sz val="10"/>
            <rFont val="Tahoma"/>
            <family val="2"/>
          </rPr>
          <t xml:space="preserve">Dépenses inscrites au compte administratif.
</t>
        </r>
      </text>
    </comment>
    <comment ref="K29" authorId="0">
      <text>
        <r>
          <rPr>
            <sz val="10"/>
            <rFont val="Tahoma"/>
            <family val="2"/>
          </rPr>
          <t>La ventilation de personnels dans la fonction encadrement est effectuée conformément à l'annexe A du guide méthodologique
Est considérée comme fonction d'encadrement toute fonction dont la rémunération associée figure sur une grille de rémunération d'encadrement. C'est donc le contexte de la rémunération qui détermine la catégorie fonctionnelle de rattachement.</t>
        </r>
      </text>
    </comment>
    <comment ref="M29" authorId="0">
      <text>
        <r>
          <rPr>
            <sz val="10"/>
            <rFont val="Tahoma"/>
            <family val="2"/>
          </rPr>
          <t>La ventilation des personnels dans la fonction logistique est effectuée conformément à l'annexe A.</t>
        </r>
      </text>
    </comment>
    <comment ref="O29" authorId="0">
      <text>
        <r>
          <rPr>
            <sz val="10"/>
            <rFont val="Tahoma"/>
            <family val="2"/>
          </rPr>
          <t>La ventilation des personnels dans la fonction soins est effectuée conformément à l'annexe A.
Ce recensement concerne uniquement</t>
        </r>
        <r>
          <rPr>
            <b/>
            <sz val="10"/>
            <rFont val="Tahoma"/>
            <family val="2"/>
          </rPr>
          <t xml:space="preserve"> les personnels d'intervention (médico-socio-éducatifs </t>
        </r>
        <r>
          <rPr>
            <sz val="10"/>
            <rFont val="Tahoma"/>
            <family val="2"/>
          </rPr>
          <t>au sens de l'annexe A</t>
        </r>
        <r>
          <rPr>
            <b/>
            <sz val="10"/>
            <rFont val="Tahoma"/>
            <family val="2"/>
          </rPr>
          <t>).</t>
        </r>
      </text>
    </comment>
    <comment ref="I32" authorId="0">
      <text>
        <r>
          <rPr>
            <sz val="10"/>
            <rFont val="Tahoma"/>
            <family val="2"/>
          </rPr>
          <t xml:space="preserve">La valorisation du personnel mis à disposition à titre gratuit se calcule de la mamière suivante :
coût réel + charges sociales et fiscales + primes + autres avantages en nature.
La valorisation du personnel mis à disposition ne concerne pas les bénévoles mais uniquement les professionnels salariés </t>
        </r>
        <r>
          <rPr>
            <sz val="10"/>
            <color indexed="10"/>
            <rFont val="Tahoma"/>
            <family val="2"/>
          </rPr>
          <t>faisant l'objet d'un prêt de main d'oeuvre à titre gratuit</t>
        </r>
        <r>
          <rPr>
            <sz val="10"/>
            <rFont val="Tahoma"/>
            <family val="2"/>
          </rPr>
          <t>.</t>
        </r>
      </text>
    </comment>
    <comment ref="I30" authorId="0">
      <text>
        <r>
          <rPr>
            <b/>
            <sz val="10"/>
            <rFont val="Tahoma"/>
            <family val="2"/>
          </rPr>
          <t>Dépenses inscrites au compte administratif.</t>
        </r>
      </text>
    </comment>
    <comment ref="I31" authorId="0">
      <text>
        <r>
          <rPr>
            <b/>
            <sz val="10"/>
            <rFont val="Tahoma"/>
            <family val="2"/>
          </rPr>
          <t>Dépenses inscrites au compte administratif.</t>
        </r>
      </text>
    </comment>
    <comment ref="A37" authorId="0">
      <text>
        <r>
          <rPr>
            <b/>
            <sz val="10"/>
            <rFont val="Tahoma"/>
            <family val="2"/>
          </rPr>
          <t>Données renseignées au 31/12 de l'exercice considéré</t>
        </r>
      </text>
    </comment>
    <comment ref="B38" authorId="0">
      <text>
        <r>
          <rPr>
            <b/>
            <sz val="10"/>
            <rFont val="Tahoma"/>
            <family val="2"/>
          </rPr>
          <t>Dépenses inscrites</t>
        </r>
        <r>
          <rPr>
            <b/>
            <sz val="8"/>
            <rFont val="Tahoma"/>
            <family val="2"/>
          </rPr>
          <t xml:space="preserve"> au b</t>
        </r>
        <r>
          <rPr>
            <b/>
            <sz val="10"/>
            <rFont val="Tahoma"/>
            <family val="2"/>
          </rPr>
          <t>udget prévisionnel.</t>
        </r>
        <r>
          <rPr>
            <sz val="10"/>
            <rFont val="Tahoma"/>
            <family val="2"/>
          </rPr>
          <t xml:space="preserve">
Groupe fonctionnel III de charges au sens de l'arrêté du 8 août 2002
*** Pour les SAD qui utilisent les services de gestion d’une association départementale, il est demandé d’ajouter aux dépenses du groupe fonctionnel III, les dépenses de prestation inscrites au compte 628.8</t>
        </r>
      </text>
    </comment>
    <comment ref="D38" authorId="0">
      <text>
        <r>
          <rPr>
            <b/>
            <sz val="10"/>
            <rFont val="Tahoma"/>
            <family val="2"/>
          </rPr>
          <t>Dépenses inscrites au budget prévisionnel.</t>
        </r>
      </text>
    </comment>
    <comment ref="F38" authorId="0">
      <text>
        <r>
          <rPr>
            <b/>
            <sz val="10"/>
            <rFont val="Tahoma"/>
            <family val="2"/>
          </rPr>
          <t>Dépenses inscrites au budget prévisionnel.</t>
        </r>
      </text>
    </comment>
    <comment ref="K38" authorId="0">
      <text>
        <r>
          <rPr>
            <sz val="10"/>
            <rFont val="Tahoma"/>
            <family val="2"/>
          </rPr>
          <t>La ventilation de personnels dans la fonction encadrement est effectuée conformément à l'annexe A du guide méthodologique
Est considérée comme fonction d'encadrement toute fonction dont la rémunération associée figure sur une grille de rémunération d'encadrement. C'est donc le contexte de la rémunération qui détermine la catégorie fonctionnelle de rattachement.</t>
        </r>
      </text>
    </comment>
    <comment ref="M38" authorId="0">
      <text>
        <r>
          <rPr>
            <sz val="10"/>
            <rFont val="Tahoma"/>
            <family val="2"/>
          </rPr>
          <t>La ventilation des personnels dans la fonction logistique est effectuée conformément à l'annexe A.</t>
        </r>
      </text>
    </comment>
    <comment ref="I39" authorId="0">
      <text>
        <r>
          <rPr>
            <b/>
            <sz val="9"/>
            <rFont val="Tahoma"/>
            <family val="2"/>
          </rPr>
          <t>Dépenses inscrites au budget prévisionnel.</t>
        </r>
      </text>
    </comment>
    <comment ref="I40" authorId="0">
      <text>
        <r>
          <rPr>
            <b/>
            <sz val="10"/>
            <rFont val="Tahoma"/>
            <family val="2"/>
          </rPr>
          <t>Dépenses inscrites au budget prévisionnel.</t>
        </r>
      </text>
    </comment>
    <comment ref="I41" authorId="0">
      <text>
        <r>
          <rPr>
            <sz val="10"/>
            <rFont val="Tahoma"/>
            <family val="2"/>
          </rPr>
          <t>La valorisation du personnel mis à disposition à titre gratuit se calcule de la mamière suivante :
coût réel + charges sociales et fiscales + primes + autres avantages en nature.
La valorisation du personnel mis à disposition ne concerne pas les bénévoles mais uniquement les professionnels salariés "prêtés".</t>
        </r>
      </text>
    </comment>
    <comment ref="G38" authorId="0">
      <text>
        <r>
          <rPr>
            <b/>
            <sz val="10"/>
            <rFont val="Tahoma"/>
            <family val="2"/>
          </rPr>
          <t>Dépenses inscrites au budget prévisionnel.</t>
        </r>
      </text>
    </comment>
    <comment ref="C38" authorId="0">
      <text>
        <r>
          <rPr>
            <sz val="10"/>
            <rFont val="Tahoma"/>
            <family val="2"/>
          </rPr>
          <t xml:space="preserve">La valorisation des locaux mis à disposition à titre gratuit est </t>
        </r>
        <r>
          <rPr>
            <sz val="10"/>
            <color indexed="10"/>
            <rFont val="Tahoma"/>
            <family val="2"/>
          </rPr>
          <t>déterminée</t>
        </r>
        <r>
          <rPr>
            <sz val="10"/>
            <rFont val="Tahoma"/>
            <family val="2"/>
          </rPr>
          <t xml:space="preserve"> en référence à la valeur locative cadastrale.
Celle-ci correspond au loyer annuel théorique que pourrait produire un immeuble bâti, s'il était loué dans les conditions normales du marché.
Cette information est disponible auprès du centre des impôts </t>
        </r>
        <r>
          <rPr>
            <sz val="10"/>
            <color indexed="10"/>
            <rFont val="Tahoma"/>
            <family val="2"/>
          </rPr>
          <t>foncier ou du service du cadastre</t>
        </r>
        <r>
          <rPr>
            <sz val="10"/>
            <rFont val="Tahoma"/>
            <family val="2"/>
          </rPr>
          <t>.</t>
        </r>
      </text>
    </comment>
    <comment ref="E38" authorId="0">
      <text>
        <r>
          <rPr>
            <sz val="10"/>
            <rFont val="Tahoma"/>
            <family val="2"/>
          </rPr>
          <t>Part des dépenses afférentes aux personnels du siège social exercant des fonctions d'encadrement inscrites dans le compte administratif (compte 655) x pourcentage de la quote-part du service.
Le pourcentage de la quote-part du service (Z2) est égal à (X 21 / X) x (Y 2 / Y).</t>
        </r>
      </text>
    </comment>
    <comment ref="A45" authorId="0">
      <text>
        <r>
          <rPr>
            <b/>
            <sz val="10"/>
            <rFont val="Tahoma"/>
            <family val="2"/>
          </rPr>
          <t>Charges et produits inscrits au compte administratif du siège social</t>
        </r>
        <r>
          <rPr>
            <sz val="10"/>
            <rFont val="Tahoma"/>
            <family val="2"/>
          </rPr>
          <t xml:space="preserve">
Le tableau relatif au siège social sert à calculer au sein du budget du siège social la part de dépenses afférentes au personnel d'encadrement financées par les établissements et services socio et médico-sociaux (Z 2).
Elle est obtenue par le calcul suivant: 
[dépenses afférentes au personnel d'encadrement du siège (X21) / (que divisent) l'ensemble des charges du siège (X)]
                        x (que multiplient)
[produits du budget du siège en provenance des ESMS (Y2) /(que  divisent)  l'ensemble des produits du siège (Y)]
Le calcul du ratio Z 2 nécessite de renseigner l</t>
        </r>
        <r>
          <rPr>
            <b/>
            <sz val="10"/>
            <rFont val="Tahoma"/>
            <family val="2"/>
          </rPr>
          <t>'ensemble</t>
        </r>
        <r>
          <rPr>
            <sz val="10"/>
            <rFont val="Tahoma"/>
            <family val="2"/>
          </rPr>
          <t xml:space="preserve"> des charges et des produits du budgets du siège.
Ce ratio (Z 2) est ensuite appliqué au compte 656 (K 2 ou Q 2) de l'ESMS pour obtenir ce qui  correspond, </t>
        </r>
        <r>
          <rPr>
            <sz val="10"/>
            <color indexed="10"/>
            <rFont val="Tahoma"/>
            <family val="2"/>
          </rPr>
          <t>dans  ce compte,</t>
        </r>
        <r>
          <rPr>
            <sz val="10"/>
            <rFont val="Tahoma"/>
            <family val="2"/>
          </rPr>
          <t xml:space="preserve"> aux dépenses afférentes au personnel d'encadrement  effectuées par le siège social  pour  l'aide à l'activité des ESMS (K 21 ou  Q 21).
</t>
        </r>
      </text>
    </comment>
    <comment ref="A46" authorId="0">
      <text>
        <r>
          <rPr>
            <sz val="10"/>
            <rFont val="Tahoma"/>
            <family val="2"/>
          </rPr>
          <t xml:space="preserve">Dépenses inscrites au CA du siège
</t>
        </r>
        <r>
          <rPr>
            <b/>
            <sz val="10"/>
            <rFont val="Tahoma"/>
            <family val="2"/>
          </rPr>
          <t>Il faut inscrire l'ensemble des charges du siège.</t>
        </r>
      </text>
    </comment>
    <comment ref="B46" authorId="1">
      <text>
        <r>
          <rPr>
            <b/>
            <sz val="10"/>
            <rFont val="Tahoma"/>
            <family val="2"/>
          </rPr>
          <t xml:space="preserve">Dépenses d'exploitation courante du siège social inscrites au compte administratif
</t>
        </r>
        <r>
          <rPr>
            <sz val="10"/>
            <rFont val="Tahoma"/>
            <family val="2"/>
          </rPr>
          <t xml:space="preserve">
(liste des comptes dans  l'arrêté du 8 août 2002)</t>
        </r>
      </text>
    </comment>
    <comment ref="B47" authorId="1">
      <text>
        <r>
          <rPr>
            <b/>
            <sz val="10"/>
            <rFont val="Tahoma"/>
            <family val="2"/>
          </rPr>
          <t>Dépenses de personnel du siège social inscrites au compte administratif</t>
        </r>
        <r>
          <rPr>
            <sz val="10"/>
            <rFont val="Tahoma"/>
            <family val="2"/>
          </rPr>
          <t xml:space="preserve">
(liste des comptes dans  l'arrêté du 8 août 2002)</t>
        </r>
      </text>
    </comment>
    <comment ref="B50" authorId="1">
      <text>
        <r>
          <rPr>
            <b/>
            <sz val="10"/>
            <rFont val="Tahoma"/>
            <family val="2"/>
          </rPr>
          <t>Dépenses de structure du siège social inscrites au compte administratif</t>
        </r>
        <r>
          <rPr>
            <sz val="10"/>
            <rFont val="Tahoma"/>
            <family val="2"/>
          </rPr>
          <t xml:space="preserve">
(liste des comptes dans  l'arrêté du 8 août 2002)</t>
        </r>
      </text>
    </comment>
    <comment ref="A52" authorId="0">
      <text>
        <r>
          <rPr>
            <sz val="10"/>
            <rFont val="Tahoma"/>
            <family val="2"/>
          </rPr>
          <t xml:space="preserve">Recettes inscrites au CA du siège
</t>
        </r>
        <r>
          <rPr>
            <b/>
            <sz val="10"/>
            <rFont val="Tahoma"/>
            <family val="2"/>
          </rPr>
          <t>Il faut inscrire l'ensemble des produits du siège.</t>
        </r>
      </text>
    </comment>
    <comment ref="B52" authorId="1">
      <text>
        <r>
          <rPr>
            <sz val="10"/>
            <rFont val="Tahoma"/>
            <family val="2"/>
          </rPr>
          <t>Compte 76 : produits inscrits au compte administratif du siège social</t>
        </r>
      </text>
    </comment>
    <comment ref="B53" authorId="1">
      <text>
        <r>
          <rPr>
            <sz val="10"/>
            <rFont val="Tahoma"/>
            <family val="2"/>
          </rPr>
          <t>Compte 7551 : produits inscrits au compte administratif du siège social</t>
        </r>
        <r>
          <rPr>
            <sz val="8"/>
            <rFont val="Tahoma"/>
            <family val="0"/>
          </rPr>
          <t xml:space="preserve">
</t>
        </r>
      </text>
    </comment>
    <comment ref="B54" authorId="1">
      <text>
        <r>
          <rPr>
            <sz val="10"/>
            <rFont val="Tahoma"/>
            <family val="2"/>
          </rPr>
          <t>Compte 7552 : produits inscrits au compte administratif du siège social</t>
        </r>
      </text>
    </comment>
    <comment ref="B55" authorId="1">
      <text>
        <r>
          <rPr>
            <sz val="10"/>
            <rFont val="Tahoma"/>
            <family val="2"/>
          </rPr>
          <t>Solde : 
Y 4 = Y -Y 1 -Y 2 -Y 3
Produits inscrits au compte administratif</t>
        </r>
      </text>
    </comment>
    <comment ref="B57" authorId="1">
      <text>
        <r>
          <rPr>
            <sz val="10"/>
            <rFont val="Tahoma"/>
            <family val="2"/>
          </rPr>
          <t>Reprise des résultats en application de l'article R.314-51 du code de l'action sociale et des familles</t>
        </r>
      </text>
    </comment>
    <comment ref="J18" authorId="0">
      <text>
        <r>
          <rPr>
            <b/>
            <sz val="10"/>
            <rFont val="Tahoma"/>
            <family val="2"/>
          </rPr>
          <t xml:space="preserve">Recensement des données du 01/01 au 31/12 de l’exercice </t>
        </r>
        <r>
          <rPr>
            <b/>
            <sz val="10"/>
            <color indexed="10"/>
            <rFont val="Tahoma"/>
            <family val="2"/>
          </rPr>
          <t>considéré</t>
        </r>
      </text>
    </comment>
    <comment ref="N18" authorId="0">
      <text>
        <r>
          <rPr>
            <b/>
            <sz val="10"/>
            <rFont val="Tahoma"/>
            <family val="2"/>
          </rPr>
          <t xml:space="preserve">Recensement des données du 01/01 au 31/12 de l’exercice </t>
        </r>
        <r>
          <rPr>
            <b/>
            <sz val="10"/>
            <color indexed="10"/>
            <rFont val="Tahoma"/>
            <family val="2"/>
          </rPr>
          <t>considéré</t>
        </r>
        <r>
          <rPr>
            <b/>
            <sz val="10"/>
            <rFont val="Tahoma"/>
            <family val="2"/>
          </rPr>
          <t xml:space="preserve">
</t>
        </r>
        <r>
          <rPr>
            <sz val="10"/>
            <color indexed="10"/>
            <rFont val="Tahoma"/>
            <family val="2"/>
          </rPr>
          <t>Seules</t>
        </r>
        <r>
          <rPr>
            <b/>
            <sz val="10"/>
            <color indexed="10"/>
            <rFont val="Tahoma"/>
            <family val="2"/>
          </rPr>
          <t xml:space="preserve"> </t>
        </r>
        <r>
          <rPr>
            <sz val="10"/>
            <color indexed="10"/>
            <rFont val="Tahoma"/>
            <family val="2"/>
          </rPr>
          <t>les heures d’intervention auprès des personnes ou celles correspondant à des activités de gestion de la structure sont comptabilisées</t>
        </r>
        <r>
          <rPr>
            <sz val="10"/>
            <rFont val="Tahoma"/>
            <family val="2"/>
          </rPr>
          <t>.
La participation aux instances (CA) n’est pas prise en compte.</t>
        </r>
        <r>
          <rPr>
            <b/>
            <sz val="10"/>
            <rFont val="Tahoma"/>
            <family val="2"/>
          </rPr>
          <t xml:space="preserve">
</t>
        </r>
      </text>
    </comment>
    <comment ref="N6" authorId="0">
      <text>
        <r>
          <rPr>
            <b/>
            <sz val="10"/>
            <rFont val="Tahoma"/>
            <family val="2"/>
          </rPr>
          <t xml:space="preserve">Nombre d'heures de formation: recensement des données du 01/01 au 31/12 de l’exercice </t>
        </r>
        <r>
          <rPr>
            <b/>
            <sz val="10"/>
            <color indexed="10"/>
            <rFont val="Tahoma"/>
            <family val="2"/>
          </rPr>
          <t>considéré</t>
        </r>
        <r>
          <rPr>
            <b/>
            <sz val="10"/>
            <rFont val="Tahoma"/>
            <family val="2"/>
          </rPr>
          <t xml:space="preserve">
Nombre d’ETP: au 31 /12</t>
        </r>
        <r>
          <rPr>
            <sz val="10"/>
            <rFont val="Tahoma"/>
            <family val="2"/>
          </rPr>
          <t xml:space="preserve">
Sont comptabilisées les formations </t>
        </r>
        <r>
          <rPr>
            <sz val="10"/>
            <color indexed="10"/>
            <rFont val="Tahoma"/>
            <family val="2"/>
          </rPr>
          <t xml:space="preserve">au sein </t>
        </r>
        <r>
          <rPr>
            <sz val="10"/>
            <rFont val="Tahoma"/>
            <family val="2"/>
          </rPr>
          <t>et à l’extérieur de la structure, réalisées uniquement sur le temps de travail.</t>
        </r>
      </text>
    </comment>
    <comment ref="O38" authorId="0">
      <text>
        <r>
          <rPr>
            <sz val="10"/>
            <rFont val="Tahoma"/>
            <family val="2"/>
          </rPr>
          <t xml:space="preserve">La ventilation des personnels dans la fonction soins est effectuée conformément à l'annexe A.
Ce recensement concerne uniquement </t>
        </r>
        <r>
          <rPr>
            <b/>
            <sz val="10"/>
            <rFont val="Tahoma"/>
            <family val="2"/>
          </rPr>
          <t>les personnels d'intervention (médico-socio-éducatifs</t>
        </r>
        <r>
          <rPr>
            <sz val="10"/>
            <rFont val="Tahoma"/>
            <family val="2"/>
          </rPr>
          <t xml:space="preserve"> au sens de l'annexe A</t>
        </r>
        <r>
          <rPr>
            <b/>
            <sz val="10"/>
            <rFont val="Tahoma"/>
            <family val="2"/>
          </rPr>
          <t>).</t>
        </r>
      </text>
    </comment>
  </commentList>
</comments>
</file>

<file path=xl/comments3.xml><?xml version="1.0" encoding="utf-8"?>
<comments xmlns="http://schemas.openxmlformats.org/spreadsheetml/2006/main">
  <authors>
    <author>Mes</author>
  </authors>
  <commentList>
    <comment ref="A3" authorId="0">
      <text>
        <r>
          <rPr>
            <sz val="10"/>
            <rFont val="Tahoma"/>
            <family val="2"/>
          </rPr>
          <t>Recensement des données au 31/12 de l'exercice pour les personnes effectivement en poste à cette date.
Les emplois vacants et les emplois aidés sont comptablilisés sur indice de base = indice réel, le rapport étant alors égal à 1.
Tous les personnels bénéficiant d'un déroulement de carrière sont pris en compte, même s'ils sont mis à disposition (personnel de la fonction publique hospitalière).
L'indice de base est entendu comme l'indice d'entrée dans la fonction selon la convention collective. Il est dénommé aussi indice "pied de grille".
En début de carrière, les "sur classements" sous forme de primes sont à prendre en compte uniquement s'ils sont intégrés à l'indice pied de grille ou de base ET s'ils se répercutent sur la carrière (sauf si l'évolution indiciaire garde toujours la même différence). Exemple : indice de base 100 en internat 110, indice du salarié 150 si internat 160; il n'y a aucun effet.
Si dans un service cohabitent différentes conventions collectives, chacun des "groupes" de salariés est intégré selon son mode de calcul.
L'indicateur étant construit sur le différentiel, l'impact en sera atténué.
La notion  « effectivement en poste à cette date »  inclut les salariés en congé.</t>
        </r>
      </text>
    </comment>
  </commentList>
</comments>
</file>

<file path=xl/comments4.xml><?xml version="1.0" encoding="utf-8"?>
<comments xmlns="http://schemas.openxmlformats.org/spreadsheetml/2006/main">
  <authors>
    <author>Mes</author>
  </authors>
  <commentList>
    <comment ref="A3" authorId="0">
      <text>
        <r>
          <rPr>
            <sz val="10"/>
            <rFont val="Tahoma"/>
            <family val="2"/>
          </rPr>
          <t xml:space="preserve">Recensement des données au 31/12 de l'exercice </t>
        </r>
        <r>
          <rPr>
            <sz val="10"/>
            <color indexed="10"/>
            <rFont val="Tahoma"/>
            <family val="2"/>
          </rPr>
          <t xml:space="preserve">considéré </t>
        </r>
        <r>
          <rPr>
            <sz val="10"/>
            <rFont val="Tahoma"/>
            <family val="2"/>
          </rPr>
          <t>pour les personnes effectivement en poste à cette date.
Les emplois vacant</t>
        </r>
        <r>
          <rPr>
            <sz val="10"/>
            <color indexed="10"/>
            <rFont val="Tahoma"/>
            <family val="2"/>
          </rPr>
          <t>s</t>
        </r>
        <r>
          <rPr>
            <sz val="10"/>
            <rFont val="Tahoma"/>
            <family val="2"/>
          </rPr>
          <t xml:space="preserve"> et les emplois aidés sont comptablilisés sur indice de base = indice réel, le rapport étant alors égal à 1.
L'indice de base est entendu comme l'indice d'entrée dans la fonction selon la convention collective. Il est dénommé aussi indice "pied de grille".
Si dans un service  différentes conventions collectives</t>
        </r>
        <r>
          <rPr>
            <sz val="10"/>
            <color indexed="10"/>
            <rFont val="Tahoma"/>
            <family val="2"/>
          </rPr>
          <t xml:space="preserve"> sont appliquées</t>
        </r>
        <r>
          <rPr>
            <sz val="10"/>
            <rFont val="Tahoma"/>
            <family val="2"/>
          </rPr>
          <t>, chacun des "groupe</t>
        </r>
        <r>
          <rPr>
            <sz val="10"/>
            <color indexed="10"/>
            <rFont val="Tahoma"/>
            <family val="2"/>
          </rPr>
          <t>s</t>
        </r>
        <r>
          <rPr>
            <sz val="10"/>
            <rFont val="Tahoma"/>
            <family val="2"/>
          </rPr>
          <t xml:space="preserve">" de salariés est intégré selon son mode de calcul.
L'indicateur étant construit sur le différentiel, l'impact en sera atténué.
</t>
        </r>
        <r>
          <rPr>
            <b/>
            <sz val="10"/>
            <rFont val="Tahoma"/>
            <family val="2"/>
          </rPr>
          <t>GUIDE de remplissage Indicateur Vieillesse Technicité CCN 51</t>
        </r>
        <r>
          <rPr>
            <sz val="10"/>
            <rFont val="Tahoma"/>
            <family val="2"/>
          </rPr>
          <t xml:space="preserve">
Un coefficient de référence est fixé pour chaque regroupement de métiers.
A ce coefficient de référence s'ajoutent, le cas échéant, des compléménts de rémunération (diplôme, encadrement, métier ...).
L'addition du coefficient de référence et des compléments de rémunération constitue le co</t>
        </r>
        <r>
          <rPr>
            <sz val="10"/>
            <color indexed="10"/>
            <rFont val="Tahoma"/>
            <family val="2"/>
          </rPr>
          <t>e</t>
        </r>
        <r>
          <rPr>
            <sz val="10"/>
            <rFont val="Tahoma"/>
            <family val="2"/>
          </rPr>
          <t xml:space="preserve">fficient de base conventionnel (J 22).
Sur ce coefficient de base conventionnel, il est appliqué une prime d'ancienneté </t>
        </r>
        <r>
          <rPr>
            <sz val="10"/>
            <color indexed="10"/>
            <rFont val="Tahoma"/>
            <family val="2"/>
          </rPr>
          <t xml:space="preserve">anuelle </t>
        </r>
        <r>
          <rPr>
            <sz val="10"/>
            <rFont val="Tahoma"/>
            <family val="2"/>
          </rPr>
          <t xml:space="preserve">de 1% dans la limite de 30% (J 23), et une majoration spécifique </t>
        </r>
        <r>
          <rPr>
            <sz val="10"/>
            <color indexed="10"/>
            <rFont val="Tahoma"/>
            <family val="2"/>
          </rPr>
          <t xml:space="preserve">annuelle </t>
        </r>
        <r>
          <rPr>
            <sz val="10"/>
            <rFont val="Tahoma"/>
            <family val="2"/>
          </rPr>
          <t>pour les cadres de 1% dans la limite de 20% (J 24).
La notion  « effectivement en poste à cette date »  inclut les salariés en congé.</t>
        </r>
      </text>
    </comment>
  </commentList>
</comments>
</file>

<file path=xl/comments5.xml><?xml version="1.0" encoding="utf-8"?>
<comments xmlns="http://schemas.openxmlformats.org/spreadsheetml/2006/main">
  <authors>
    <author>Mes</author>
  </authors>
  <commentList>
    <comment ref="A3" authorId="0">
      <text>
        <r>
          <rPr>
            <sz val="10"/>
            <rFont val="Tahoma"/>
            <family val="2"/>
          </rPr>
          <t>Ce recensement concerne uniquement les personnels d'intervention (médico-socio-éducatifs au sens de l'annexe A).
- le temps de travail effectué se détermine par soustraction des temps d'absence, les journées étant converties en un nombre d'heures (7 à priori),
- sont déduites et globalisées, les absences pour mandats syndicaux et électifs, les absences pour mandats externes notamment prud'hommes, organismes externes paritaires, les absences pour convenance personnelle, les absences pour formations internes et externes, congés d'ancienneté, congés pour travaux et études personnelles ...
- pour les astreintes et les veilles, seules sont comptablisées les heures effectivement rémunérées.
- les heures supplémentaires et de remplacement sont isolées et comptablisées en sus du temps de présence pour le numérateur.
- les salariés en congé maternité et congé maladie de longue durée sont exclus du calcul de ces coefficients.
- si l'information du temps de travail effectué est utilisée comme dénominateur dans le calcul d'un autre indicateur, aux heures de travail effectuées sont ajoutées les heures supplémentaires et de remplacement</t>
        </r>
      </text>
    </comment>
    <comment ref="A2" authorId="0">
      <text>
        <r>
          <rPr>
            <sz val="10"/>
            <rFont val="Tahoma"/>
            <family val="2"/>
          </rPr>
          <t>Cet indicateur mesure le temps de travail dans le service, temps disponible auprès des usagers, temps de transport et temps de présence dans le service.</t>
        </r>
      </text>
    </comment>
  </commentList>
</comments>
</file>

<file path=xl/comments6.xml><?xml version="1.0" encoding="utf-8"?>
<comments xmlns="http://schemas.openxmlformats.org/spreadsheetml/2006/main">
  <authors>
    <author>Mes</author>
  </authors>
  <commentList>
    <comment ref="A2" authorId="0">
      <text>
        <r>
          <rPr>
            <sz val="10"/>
            <rFont val="Tahoma"/>
            <family val="2"/>
          </rPr>
          <t>Le TAM - remplacement est ajouté aux heures supplémentaires du TAM</t>
        </r>
      </text>
    </comment>
    <comment ref="A3" authorId="0">
      <text>
        <r>
          <rPr>
            <sz val="10"/>
            <rFont val="Tahoma"/>
            <family val="2"/>
          </rPr>
          <t>Ce recensement concerne uniquement les personnels d'intervention (médico-socio-éducatifs au sens de l'annexe A).
- le temps de travail effectué se détermine par soustraction des temps d'absence, les journées étant converties en un nombre d'heures (7 à priori),
- sont déduites et globalisées, les absences pour mandats syndicaux et électifs, les absences pour mandats externes notamment prud'hom</t>
        </r>
        <r>
          <rPr>
            <sz val="10"/>
            <color indexed="10"/>
            <rFont val="Tahoma"/>
            <family val="2"/>
          </rPr>
          <t>aux</t>
        </r>
        <r>
          <rPr>
            <sz val="10"/>
            <rFont val="Tahoma"/>
            <family val="2"/>
          </rPr>
          <t xml:space="preserve">, </t>
        </r>
        <r>
          <rPr>
            <sz val="10"/>
            <color indexed="10"/>
            <rFont val="Tahoma"/>
            <family val="2"/>
          </rPr>
          <t>ou auprès d'</t>
        </r>
        <r>
          <rPr>
            <sz val="10"/>
            <rFont val="Tahoma"/>
            <family val="2"/>
          </rPr>
          <t>organismes externes paritaires, les absences pour convenance personnelle, les absences pour formations internes et externes, congés d'ancienneté, congés pour travaux et études personnelles ...
- pour les astreintes et les veilles, seules sont comptablisées les heures effectivement rémunérées.
- les heures supplémentaires et de remplacement sont isolées et comptablisées en sus du temps de présence pour le numérateur.
- les salariés en congé maternité</t>
        </r>
        <r>
          <rPr>
            <sz val="10"/>
            <color indexed="10"/>
            <rFont val="Tahoma"/>
            <family val="2"/>
          </rPr>
          <t xml:space="preserve"> ou d'adoption </t>
        </r>
        <r>
          <rPr>
            <sz val="10"/>
            <rFont val="Tahoma"/>
            <family val="2"/>
          </rPr>
          <t xml:space="preserve"> et congé maladie de longue durée sont exclus du calcul de ces coefficients.
- si l'information du temps de travail effectué est utilisée comme dénominateur dans le calcul d'un autre indicateur, aux heures de travail effectuées sont ajoutées les heures supplémentaires et de remplacement.</t>
        </r>
      </text>
    </comment>
  </commentList>
</comments>
</file>

<file path=xl/comments7.xml><?xml version="1.0" encoding="utf-8"?>
<comments xmlns="http://schemas.openxmlformats.org/spreadsheetml/2006/main">
  <authors>
    <author>Mes</author>
    <author>MES</author>
  </authors>
  <commentList>
    <comment ref="A5" authorId="0">
      <text>
        <r>
          <rPr>
            <sz val="10"/>
            <rFont val="Tahoma"/>
            <family val="2"/>
          </rPr>
          <t>Cet indicateur offre une photographie de la répartition par âge et par sexe de la population. Il met en lumière les différences de publics en fonction du type de services. Il permet d’éclairer les degrés et les types de prise en charge ainsi que la spécialisation des services. Il  vient ainsi en complément des indicateurs financiers et d’activité pour affiner leur analyse.</t>
        </r>
      </text>
    </comment>
    <comment ref="A13" authorId="0">
      <text>
        <r>
          <rPr>
            <sz val="10"/>
            <rFont val="Tahoma"/>
            <family val="2"/>
          </rPr>
          <t>Cet indicateur a pour objectif de décrire les conditions de vie de la personne bénéficiant de l’intervention du service au regard des personnes présentes dans le foyer. 
Cet indicateur ne mesure pas l’aide informelle apportée à la personne.</t>
        </r>
      </text>
    </comment>
    <comment ref="K13" authorId="0">
      <text>
        <r>
          <rPr>
            <sz val="10"/>
            <rFont val="Tahoma"/>
            <family val="2"/>
          </rPr>
          <t>L’indicateur permet de mesurer combien de temps – en moyenne – l’usager</t>
        </r>
        <r>
          <rPr>
            <sz val="10"/>
            <color indexed="10"/>
            <rFont val="Tahoma"/>
            <family val="2"/>
          </rPr>
          <t xml:space="preserve"> est</t>
        </r>
        <r>
          <rPr>
            <sz val="10"/>
            <rFont val="Tahoma"/>
            <family val="2"/>
          </rPr>
          <t xml:space="preserve"> pris en charge par le service.
L’indicateur est ainsi révélateur de la nature de la prise en charge. Il peut informer, en outre, sur les facilités ou les difficultés d’orientation des personnes. Son analyse précise celle d’autres indicateurs, principalement les indicateurs d’activité.</t>
        </r>
        <r>
          <rPr>
            <sz val="8"/>
            <rFont val="Tahoma"/>
            <family val="0"/>
          </rPr>
          <t xml:space="preserve">
</t>
        </r>
      </text>
    </comment>
    <comment ref="K15" authorId="0">
      <text>
        <r>
          <rPr>
            <sz val="10"/>
            <rFont val="Tahoma"/>
            <family val="2"/>
          </rPr>
          <t>Cet indicateur vise à mesurer l’ampleur des interventions fractionnées et multiples. Il est à rapprocher des informations disponibles sur l’organisation du service.</t>
        </r>
      </text>
    </comment>
    <comment ref="L23" authorId="0">
      <text>
        <r>
          <rPr>
            <sz val="10"/>
            <rFont val="Tahoma"/>
            <family val="2"/>
          </rPr>
          <t>Cet indicateur mesure le temps de travail dans le service, temps disponible auprès des usagers, temps de transport  et temps de présence dans le service.</t>
        </r>
      </text>
    </comment>
    <comment ref="A23" authorId="0">
      <text>
        <r>
          <rPr>
            <sz val="10"/>
            <rFont val="Tahoma"/>
            <family val="2"/>
          </rPr>
          <t>L’indicateur permet d’apprécier la structure de qualification des effectifs en poste dans les services.
 Il met en lumière les écarts de répartition entre les qualifications au sein d’une même catégorie et entre les catégories.
Il informe sur le marché du travail et  d’éventuelles difficultés de recrutement, ainsi que sur l’adaptation du recrutement à la spécificité de la mission.</t>
        </r>
        <r>
          <rPr>
            <sz val="8"/>
            <rFont val="Tahoma"/>
            <family val="0"/>
          </rPr>
          <t xml:space="preserve">
</t>
        </r>
      </text>
    </comment>
    <comment ref="L25" authorId="0">
      <text>
        <r>
          <rPr>
            <sz val="10"/>
            <rFont val="Tahoma"/>
            <family val="2"/>
          </rPr>
          <t>L’indicateur mesure le poids de l’ancienneté et de la technicité sur la masse salariale.
 Il permet d’apprécier d’une part, l’ancienneté du personnel et d’autre part, l’intensité de la mobilité au sein des structures. 
L’analyse devra tenir compte de l’ancienneté de la structure. Les résultats de l’indicateur offrent une photographie de l’évolution des carrières au sein de différentes structures.</t>
        </r>
        <r>
          <rPr>
            <sz val="8"/>
            <rFont val="Tahoma"/>
            <family val="0"/>
          </rPr>
          <t xml:space="preserve">
</t>
        </r>
      </text>
    </comment>
    <comment ref="A29" authorId="0">
      <text>
        <r>
          <rPr>
            <sz val="10"/>
            <rFont val="Tahoma"/>
            <family val="2"/>
          </rPr>
          <t>L’indicateur permet d’analyser les dépenses relatives à la structure des services (donc hors dépenses liées aux interventions de soins) rapportées au nombre de places autorisées. 
Il intègre donc les dépenses afférentes aux personnels exerçant une fonction d’encadrement, logistique et administrative, les dépenses du groupe fonctionnel III et la valorisation des locaux mis à disposition à titre gratuit.
Il permet d’apprécier les coûts qui ne relèvent pas directement du service à l’usager</t>
        </r>
        <r>
          <rPr>
            <sz val="8"/>
            <rFont val="Tahoma"/>
            <family val="0"/>
          </rPr>
          <t xml:space="preserve">
</t>
        </r>
      </text>
    </comment>
    <comment ref="A35" authorId="0">
      <text>
        <r>
          <rPr>
            <sz val="10"/>
            <rFont val="Tahoma"/>
            <family val="2"/>
          </rPr>
          <t>L’indicateur permet d’analyser les dépenses relatives à la structure des services (donc hors dépenses liées aux interventions de soins) rapportées au nombre de places autorisées. 
Il intègre donc les dépenses afférentes aux personnels exerçant une fonction d’encadrement, logistique et administrative, les dépenses du groupe fonctionnel III et la valorisation des locaux mis à disposition à titre gratuit.
Il permet d’apprécier les coûts qui ne relèvent pas directement du service à l’usager.</t>
        </r>
        <r>
          <rPr>
            <sz val="8"/>
            <rFont val="Tahoma"/>
            <family val="0"/>
          </rPr>
          <t xml:space="preserve">
</t>
        </r>
      </text>
    </comment>
    <comment ref="F29" authorId="0">
      <text>
        <r>
          <rPr>
            <sz val="10"/>
            <rFont val="Tahoma"/>
            <family val="2"/>
          </rPr>
          <t>L’indicateur mesure le poids des dépenses liées au personnel d’encadrement (y compris le personnel d’encadrement travaillant au siège social) rapportées au nombre de places autorisées.</t>
        </r>
      </text>
    </comment>
    <comment ref="F35" authorId="0">
      <text>
        <r>
          <rPr>
            <sz val="10"/>
            <rFont val="Tahoma"/>
            <family val="2"/>
          </rPr>
          <t>L’indicateur mesure le poids des dépenses liées au personnel d’encadrement (y compris le personnel d’encadrement travaillant au siège social) rapportées au nombre de places autorisées.</t>
        </r>
      </text>
    </comment>
    <comment ref="A31" authorId="0">
      <text>
        <r>
          <rPr>
            <sz val="10"/>
            <rFont val="Tahoma"/>
            <family val="2"/>
          </rPr>
          <t>Cet indicateur vise à mesurer le coût des interventions auprès des bénéficiaires du service hors les charges de structure.</t>
        </r>
      </text>
    </comment>
    <comment ref="A37" authorId="0">
      <text>
        <r>
          <rPr>
            <sz val="10"/>
            <rFont val="Tahoma"/>
            <family val="2"/>
          </rPr>
          <t>Cet indicateur vise à mesurer le coût des interventions auprès des bénéficiaires du service hors les charges de structure</t>
        </r>
      </text>
    </comment>
    <comment ref="K29" authorId="0">
      <text>
        <r>
          <rPr>
            <sz val="10"/>
            <rFont val="Tahoma"/>
            <family val="2"/>
          </rPr>
          <t>L’indicateur mesure les coûts de transport du personnel rapportés au nombre de places autorisées.
Nb : les facteurs géographiques sont à prendre en compte dans l’analyse de cet indicateur (périmètre d’intervention)</t>
        </r>
        <r>
          <rPr>
            <sz val="8"/>
            <rFont val="Tahoma"/>
            <family val="0"/>
          </rPr>
          <t xml:space="preserve">
</t>
        </r>
      </text>
    </comment>
    <comment ref="K35" authorId="0">
      <text>
        <r>
          <rPr>
            <sz val="10"/>
            <rFont val="Tahoma"/>
            <family val="2"/>
          </rPr>
          <t>L’indicateur mesure les coûts de transport du personnel rapportés au nombre de places autorisées.
Nb : les facteurs géographiques sont à prendre en compte dans l’analyse de cet indicateur (périmètre d’intervention)</t>
        </r>
        <r>
          <rPr>
            <sz val="8"/>
            <rFont val="Tahoma"/>
            <family val="0"/>
          </rPr>
          <t xml:space="preserve">
</t>
        </r>
      </text>
    </comment>
    <comment ref="K17" authorId="1">
      <text>
        <r>
          <rPr>
            <sz val="10"/>
            <rFont val="Tahoma"/>
            <family val="2"/>
          </rPr>
          <t xml:space="preserve">L’indicateur prend en compte les activités utiles à la prise en charge mais qui ne concernent pas directement l’usager (temps de formation, de concertation , de réunion, de contact avec l’environnement, etc).
</t>
        </r>
      </text>
    </comment>
    <comment ref="K19" authorId="1">
      <text>
        <r>
          <rPr>
            <sz val="10"/>
            <rFont val="Tahoma"/>
            <family val="2"/>
          </rPr>
          <t>Cet indicateur permet d’évaluer les actions de la structure en faveur de la formation des salariés. Il est à rapprocher de l’indicateur relatif au temps actif mobilisable.</t>
        </r>
      </text>
    </comment>
  </commentList>
</comments>
</file>

<file path=xl/sharedStrings.xml><?xml version="1.0" encoding="utf-8"?>
<sst xmlns="http://schemas.openxmlformats.org/spreadsheetml/2006/main" count="539" uniqueCount="441">
  <si>
    <t>A</t>
  </si>
  <si>
    <t>B</t>
  </si>
  <si>
    <t>H</t>
  </si>
  <si>
    <t>I</t>
  </si>
  <si>
    <t>J</t>
  </si>
  <si>
    <t>TOTAL</t>
  </si>
  <si>
    <t>Niveau VI</t>
  </si>
  <si>
    <t>Niveau V</t>
  </si>
  <si>
    <t>Niveau III</t>
  </si>
  <si>
    <t>Niveau II</t>
  </si>
  <si>
    <t>Niveau I</t>
  </si>
  <si>
    <t>ETP</t>
  </si>
  <si>
    <t xml:space="preserve">Rémunérations et charges sociales et fiscales </t>
  </si>
  <si>
    <t>comptes 621 et 622</t>
  </si>
  <si>
    <t xml:space="preserve">nombre de sorties </t>
  </si>
  <si>
    <t>Poste</t>
  </si>
  <si>
    <t>indice du poste occupé au 31/12 (1)</t>
  </si>
  <si>
    <t>indice de base du poste occupé (1)</t>
  </si>
  <si>
    <t xml:space="preserve"> En cas de sous qualification, prendre l'indice réel</t>
  </si>
  <si>
    <t>Postes</t>
  </si>
  <si>
    <t>A1</t>
  </si>
  <si>
    <t>A2</t>
  </si>
  <si>
    <t>A3</t>
  </si>
  <si>
    <t>A4</t>
  </si>
  <si>
    <t>A5</t>
  </si>
  <si>
    <t>A6</t>
  </si>
  <si>
    <t>A7</t>
  </si>
  <si>
    <t>A8</t>
  </si>
  <si>
    <t>A9</t>
  </si>
  <si>
    <t>A10</t>
  </si>
  <si>
    <t xml:space="preserve">nombre de jours cumulés des séjours des sortants </t>
  </si>
  <si>
    <t>%</t>
  </si>
  <si>
    <t>X</t>
  </si>
  <si>
    <t>indice de base du poste occupé ou coefficient de base conventionnel (1) (2)</t>
  </si>
  <si>
    <t>Prime d'ancienneté (en %) 
(3)</t>
  </si>
  <si>
    <t>Groupe I</t>
  </si>
  <si>
    <t>Groupe II</t>
  </si>
  <si>
    <t>Dépenses afférentes au personnel d'encadrement</t>
  </si>
  <si>
    <t>Autres dépenses de personnel</t>
  </si>
  <si>
    <t>Groupe III</t>
  </si>
  <si>
    <t>Produits</t>
  </si>
  <si>
    <t>Total du groupe II</t>
  </si>
  <si>
    <t>Produits financiers</t>
  </si>
  <si>
    <t>Autres produits</t>
  </si>
  <si>
    <t>Reprise des résultats</t>
  </si>
  <si>
    <t>Charges</t>
  </si>
  <si>
    <t>Ventilation des dépenses de personnel</t>
  </si>
  <si>
    <t>Encadrement</t>
  </si>
  <si>
    <t>Logistique</t>
  </si>
  <si>
    <t>N</t>
  </si>
  <si>
    <t>Données brutes à renseigner pour le calcul des indicateurs</t>
  </si>
  <si>
    <t>Durée moyenne du séjour ou de prise en charge</t>
  </si>
  <si>
    <t>H1</t>
  </si>
  <si>
    <t>H2</t>
  </si>
  <si>
    <t>H3</t>
  </si>
  <si>
    <t>H4</t>
  </si>
  <si>
    <t>H5</t>
  </si>
  <si>
    <t>H6</t>
  </si>
  <si>
    <t xml:space="preserve">total indice de vieillesse technicité </t>
  </si>
  <si>
    <t>total</t>
  </si>
  <si>
    <t>Compte administratif</t>
  </si>
  <si>
    <t>Part du compte 655 consacrée à l'encadrement</t>
  </si>
  <si>
    <t>Compte 655</t>
  </si>
  <si>
    <t>Budget prévisionnel</t>
  </si>
  <si>
    <t>M</t>
  </si>
  <si>
    <t>S</t>
  </si>
  <si>
    <t>T</t>
  </si>
  <si>
    <t>Y</t>
  </si>
  <si>
    <t>I1</t>
  </si>
  <si>
    <t>J1</t>
  </si>
  <si>
    <t>J11</t>
  </si>
  <si>
    <t>J12</t>
  </si>
  <si>
    <t>I2</t>
  </si>
  <si>
    <t>J2</t>
  </si>
  <si>
    <t>J21</t>
  </si>
  <si>
    <t>J22</t>
  </si>
  <si>
    <t>J23</t>
  </si>
  <si>
    <t>J24</t>
  </si>
  <si>
    <t>X1</t>
  </si>
  <si>
    <t>X2</t>
  </si>
  <si>
    <t>X3</t>
  </si>
  <si>
    <t>X21</t>
  </si>
  <si>
    <t>X22</t>
  </si>
  <si>
    <t>Y1</t>
  </si>
  <si>
    <t>Y2</t>
  </si>
  <si>
    <t>Y3</t>
  </si>
  <si>
    <t>Y4</t>
  </si>
  <si>
    <t>Z1</t>
  </si>
  <si>
    <t>N° FINESS :</t>
  </si>
  <si>
    <t>Indicateur de qualification</t>
  </si>
  <si>
    <t xml:space="preserve"> Tableau de calcul de l'indicateur de vieillesse- technicité   </t>
  </si>
  <si>
    <t xml:space="preserve"> Tableau de calcul de l'indicateur de vieillesse-technicité   
Convention de 1951 rénovée</t>
  </si>
  <si>
    <t>M1</t>
  </si>
  <si>
    <t>S1</t>
  </si>
  <si>
    <t>J13</t>
  </si>
  <si>
    <t>J25</t>
  </si>
  <si>
    <t>Feuille d'exportation</t>
  </si>
  <si>
    <t>Département</t>
  </si>
  <si>
    <t>C1</t>
  </si>
  <si>
    <t>C2</t>
  </si>
  <si>
    <t>G2</t>
  </si>
  <si>
    <t>total indice de vieillesse technicité sauf convention de 1951</t>
  </si>
  <si>
    <t>total indice de vieillesse technicité convention de 1951</t>
  </si>
  <si>
    <t>sélectionner la dernière ligne (de A à F) pour étendre le tableau</t>
  </si>
  <si>
    <t>sélectionner la dernière ligne de (A à F) pour étendre le tableau</t>
  </si>
  <si>
    <t>18-20 ans</t>
  </si>
  <si>
    <t>plus  de 95 ans</t>
  </si>
  <si>
    <t>Cohabitation
(nombre de personnes)</t>
  </si>
  <si>
    <t>Total</t>
  </si>
  <si>
    <t>K1</t>
  </si>
  <si>
    <t>Hommes</t>
  </si>
  <si>
    <t>Femmes</t>
  </si>
  <si>
    <t>temps actif mobilisable</t>
  </si>
  <si>
    <t>G1</t>
  </si>
  <si>
    <t>A21</t>
  </si>
  <si>
    <t>A22</t>
  </si>
  <si>
    <t>A23</t>
  </si>
  <si>
    <t>A24</t>
  </si>
  <si>
    <t>A25</t>
  </si>
  <si>
    <t>A26</t>
  </si>
  <si>
    <t>A27</t>
  </si>
  <si>
    <t>A28</t>
  </si>
  <si>
    <t>A29</t>
  </si>
  <si>
    <t>A20</t>
  </si>
  <si>
    <t>M2</t>
  </si>
  <si>
    <t>S2</t>
  </si>
  <si>
    <t>N1</t>
  </si>
  <si>
    <t>N2</t>
  </si>
  <si>
    <t>N3</t>
  </si>
  <si>
    <t>Q1</t>
  </si>
  <si>
    <t>T1</t>
  </si>
  <si>
    <t>T2</t>
  </si>
  <si>
    <t>T3</t>
  </si>
  <si>
    <t>21-24 ans</t>
  </si>
  <si>
    <t>25-44 ans</t>
  </si>
  <si>
    <t>45-54 ans</t>
  </si>
  <si>
    <t>55-59 ans</t>
  </si>
  <si>
    <t xml:space="preserve">60-74 ans </t>
  </si>
  <si>
    <t>75-84 ans</t>
  </si>
  <si>
    <t>85-95 ans</t>
  </si>
  <si>
    <t>Tableau de calcul du temps actif mobilisable</t>
  </si>
  <si>
    <t>temps d'absence (en heures)</t>
  </si>
  <si>
    <t>TAM par rapport à la durée conventionnelle ou contractuelle de travail</t>
  </si>
  <si>
    <t>B1</t>
  </si>
  <si>
    <t xml:space="preserve">Age et sexe
</t>
  </si>
  <si>
    <t>nombre de personnes</t>
  </si>
  <si>
    <t>nombre de postes ETP sauf convention de 1951</t>
  </si>
  <si>
    <t>nombre de postes ETP de la convention de1951</t>
  </si>
  <si>
    <t>total du nombre de postes ETP</t>
  </si>
  <si>
    <t xml:space="preserve">Tableau de bord </t>
  </si>
  <si>
    <t>G21</t>
  </si>
  <si>
    <t>Compte administratif
(En € / place)</t>
  </si>
  <si>
    <t>Budget prévisionnel
(En € / place)</t>
  </si>
  <si>
    <t>Tableau de calcul du temps actif mobilisable
Calcul des heures de remplacement</t>
  </si>
  <si>
    <t>heures supplémentaires</t>
  </si>
  <si>
    <t>Avertissement</t>
  </si>
  <si>
    <t>W</t>
  </si>
  <si>
    <t>Définition</t>
  </si>
  <si>
    <t>définition</t>
  </si>
  <si>
    <t>F1</t>
  </si>
  <si>
    <t>B2</t>
  </si>
  <si>
    <t>B3</t>
  </si>
  <si>
    <t>B4</t>
  </si>
  <si>
    <t>B5</t>
  </si>
  <si>
    <t>B6</t>
  </si>
  <si>
    <t>D1</t>
  </si>
  <si>
    <t>D2</t>
  </si>
  <si>
    <t>D3</t>
  </si>
  <si>
    <t>K2</t>
  </si>
  <si>
    <t>K11</t>
  </si>
  <si>
    <t>K21</t>
  </si>
  <si>
    <t>K3</t>
  </si>
  <si>
    <t>M3</t>
  </si>
  <si>
    <t>Q11</t>
  </si>
  <si>
    <t>Q2</t>
  </si>
  <si>
    <t>Q21</t>
  </si>
  <si>
    <t>Q3</t>
  </si>
  <si>
    <t>S3</t>
  </si>
  <si>
    <t>G11</t>
  </si>
  <si>
    <t>D21</t>
  </si>
  <si>
    <t>Z2</t>
  </si>
  <si>
    <t>FINESS</t>
  </si>
  <si>
    <t>Service</t>
  </si>
  <si>
    <t>D31</t>
  </si>
  <si>
    <t>D32</t>
  </si>
  <si>
    <t>D11</t>
  </si>
  <si>
    <t>D12</t>
  </si>
  <si>
    <t>D22</t>
  </si>
  <si>
    <t>D41</t>
  </si>
  <si>
    <t>D42</t>
  </si>
  <si>
    <t>D51</t>
  </si>
  <si>
    <t>D52</t>
  </si>
  <si>
    <t>D311</t>
  </si>
  <si>
    <t>D321</t>
  </si>
  <si>
    <t>Niveau IV</t>
  </si>
  <si>
    <t>NiveauV</t>
  </si>
  <si>
    <t>Niveaux I à VI</t>
  </si>
  <si>
    <t>C.C.N.</t>
  </si>
  <si>
    <t>SERVICE :</t>
  </si>
  <si>
    <t>Qualification
Nombre d'ETP par niveau</t>
  </si>
  <si>
    <t>(1) En cas de sur qualification dans l'occupation du poste, prendre l'indice correspondant à la qualification liée à la fiche de poste.</t>
  </si>
  <si>
    <t>(2) coefficient de base conventionnel = coefficient de référence majoré des compléments de rémunération éventuels (complément de rémunération diplôme, métier, encadrement).
Pour les médecins : complément spécialité, encadrement, ACCA, fonctionnel, reclassement</t>
  </si>
  <si>
    <t>(3) Informations figurant sur le bulletin de salaire au 31/12 la prime d'ancienneté est comprise entre 0% et 30% la majoration spécifique pour les cadres est comprise entre 0% et 20%</t>
  </si>
  <si>
    <t>Quote-part des frais de siège social versée par les budget des ESMS</t>
  </si>
  <si>
    <t xml:space="preserve">Quote-part des frais de siège social des budgets des autres activités </t>
  </si>
  <si>
    <t>Total des produits du siège</t>
  </si>
  <si>
    <t>DEPARTEMENT (code : 2 chiffres)</t>
  </si>
  <si>
    <t>prime d'ancienneté</t>
  </si>
  <si>
    <t>majoration spécifique</t>
  </si>
  <si>
    <t xml:space="preserve">Convention nationale collective de travail </t>
  </si>
  <si>
    <t>code couleur :</t>
  </si>
  <si>
    <t xml:space="preserve"> - zone de saisie</t>
  </si>
  <si>
    <t xml:space="preserve"> - zone calculée</t>
  </si>
  <si>
    <t>F</t>
  </si>
  <si>
    <t>Niveaux I 
à VI</t>
  </si>
  <si>
    <t>Nombre d'heures d'intervention réalisées et facturées</t>
  </si>
  <si>
    <t>Nombre d'interventions réalisées</t>
  </si>
  <si>
    <t>Nombre d'heures d'interventions</t>
  </si>
  <si>
    <t>Formation</t>
  </si>
  <si>
    <t>E1</t>
  </si>
  <si>
    <t>E2</t>
  </si>
  <si>
    <t>Nombre d'heures de formation réalisées pendant l'exercice considéré</t>
  </si>
  <si>
    <t>Nombre d'ETP</t>
  </si>
  <si>
    <t>Temps institutionnel</t>
  </si>
  <si>
    <t>nombre d’heures de travail hors intervention auprès du bénéficiaire</t>
  </si>
  <si>
    <t>nombre d’heures d’intervention réalisées et facturées</t>
  </si>
  <si>
    <t>Nombre d'heures de bénévolat effectuées</t>
  </si>
  <si>
    <t>Bénévolat</t>
  </si>
  <si>
    <t>Nombre de bénévoles</t>
  </si>
  <si>
    <t>Fractionnement des interventions</t>
  </si>
  <si>
    <t>Intervention</t>
  </si>
  <si>
    <t>Niveau V bis</t>
  </si>
  <si>
    <t>L2</t>
  </si>
  <si>
    <t>R2</t>
  </si>
  <si>
    <t>comptes 60628 et 611</t>
  </si>
  <si>
    <t>H51</t>
  </si>
  <si>
    <t>O1</t>
  </si>
  <si>
    <t>O2</t>
  </si>
  <si>
    <t>O3</t>
  </si>
  <si>
    <t>O</t>
  </si>
  <si>
    <t>U</t>
  </si>
  <si>
    <t>U2</t>
  </si>
  <si>
    <t>U3</t>
  </si>
  <si>
    <t>Personnel d'intervention 
(Postes médico-socio-éducatifs)</t>
  </si>
  <si>
    <t>Dénominateur des indicateurs financiers</t>
  </si>
  <si>
    <t>Niveau
V bis</t>
  </si>
  <si>
    <t>A13 / A10</t>
  </si>
  <si>
    <t>A / A</t>
  </si>
  <si>
    <t>B / B</t>
  </si>
  <si>
    <t>Indicateur de vieillesse – technicité
J / I</t>
  </si>
  <si>
    <t>Catégorie d'établissement</t>
  </si>
  <si>
    <t>SAD</t>
  </si>
  <si>
    <t>ANNEXE 2: Service d'aide à domicile (SAD)</t>
  </si>
  <si>
    <t>U 1</t>
  </si>
  <si>
    <t>U 2</t>
  </si>
  <si>
    <t>U 3</t>
  </si>
  <si>
    <t>T 3</t>
  </si>
  <si>
    <t>T 1</t>
  </si>
  <si>
    <t>T 2</t>
  </si>
  <si>
    <t>S 3</t>
  </si>
  <si>
    <t>S 2</t>
  </si>
  <si>
    <t>S 1</t>
  </si>
  <si>
    <t>R 2</t>
  </si>
  <si>
    <t>Q 3</t>
  </si>
  <si>
    <t>Q 21</t>
  </si>
  <si>
    <t>Q 2</t>
  </si>
  <si>
    <t>Q 11</t>
  </si>
  <si>
    <t>Q 1</t>
  </si>
  <si>
    <t xml:space="preserve">Valorisation des locaux mis à disposition à titre gratuit </t>
  </si>
  <si>
    <t>Comptes 60628 et 611</t>
  </si>
  <si>
    <t>Z 2</t>
  </si>
  <si>
    <t>G 11</t>
  </si>
  <si>
    <t>G 21</t>
  </si>
  <si>
    <t>G 2</t>
  </si>
  <si>
    <t>G 1</t>
  </si>
  <si>
    <t>F 1</t>
  </si>
  <si>
    <t>A 10</t>
  </si>
  <si>
    <t>A 19</t>
  </si>
  <si>
    <t>A 18</t>
  </si>
  <si>
    <t>A 17</t>
  </si>
  <si>
    <t>A 16</t>
  </si>
  <si>
    <t>A 15</t>
  </si>
  <si>
    <t>A 14</t>
  </si>
  <si>
    <t>A 24</t>
  </si>
  <si>
    <t>A 25</t>
  </si>
  <si>
    <t>A 26</t>
  </si>
  <si>
    <t>A 27</t>
  </si>
  <si>
    <t>A 28</t>
  </si>
  <si>
    <t>A 29</t>
  </si>
  <si>
    <t>A 20</t>
  </si>
  <si>
    <t>A 9</t>
  </si>
  <si>
    <t>A 8</t>
  </si>
  <si>
    <t>A 7</t>
  </si>
  <si>
    <t>A 6</t>
  </si>
  <si>
    <t>A 5</t>
  </si>
  <si>
    <t>A 4</t>
  </si>
  <si>
    <t>A 13</t>
  </si>
  <si>
    <t>A 23</t>
  </si>
  <si>
    <t>A 3</t>
  </si>
  <si>
    <t>A 2</t>
  </si>
  <si>
    <t>A 22</t>
  </si>
  <si>
    <t>A 12</t>
  </si>
  <si>
    <t>A 11</t>
  </si>
  <si>
    <t>A 21</t>
  </si>
  <si>
    <t>A 1</t>
  </si>
  <si>
    <t>B 6</t>
  </si>
  <si>
    <t>B 5</t>
  </si>
  <si>
    <t>B 4</t>
  </si>
  <si>
    <t>B 3</t>
  </si>
  <si>
    <t>B 2</t>
  </si>
  <si>
    <t>B 1</t>
  </si>
  <si>
    <t>C 1</t>
  </si>
  <si>
    <t>C 2</t>
  </si>
  <si>
    <t>D 1</t>
  </si>
  <si>
    <t>D 2</t>
  </si>
  <si>
    <t>D 3</t>
  </si>
  <si>
    <t>H 1</t>
  </si>
  <si>
    <t>H 2</t>
  </si>
  <si>
    <t>H 3</t>
  </si>
  <si>
    <t>H 4</t>
  </si>
  <si>
    <t>H 5</t>
  </si>
  <si>
    <t>H 51</t>
  </si>
  <si>
    <t>H 6</t>
  </si>
  <si>
    <t>I 1</t>
  </si>
  <si>
    <t>I 2</t>
  </si>
  <si>
    <t>J 1</t>
  </si>
  <si>
    <t>J 2</t>
  </si>
  <si>
    <t>K 2</t>
  </si>
  <si>
    <t>K 21</t>
  </si>
  <si>
    <t>K 3</t>
  </si>
  <si>
    <t>L 2</t>
  </si>
  <si>
    <t>X 1</t>
  </si>
  <si>
    <t>X 21</t>
  </si>
  <si>
    <t>X 22</t>
  </si>
  <si>
    <t>X 3</t>
  </si>
  <si>
    <t>X 2</t>
  </si>
  <si>
    <t>Y 1</t>
  </si>
  <si>
    <t>Y 2</t>
  </si>
  <si>
    <t>Y 3</t>
  </si>
  <si>
    <t>Y  4</t>
  </si>
  <si>
    <t>Z 1</t>
  </si>
  <si>
    <t>Pourcentage des dépenses d'encadrement du siège social financé par le budget du service
(X 21/X x Y 2/Y)</t>
  </si>
  <si>
    <t>J 11</t>
  </si>
  <si>
    <t>J 12</t>
  </si>
  <si>
    <t>J 13</t>
  </si>
  <si>
    <t>rapport des indices
= (J 11/J 12)</t>
  </si>
  <si>
    <t>D 31</t>
  </si>
  <si>
    <t>D 21</t>
  </si>
  <si>
    <t>D 41</t>
  </si>
  <si>
    <t>D 51</t>
  </si>
  <si>
    <t>D 11</t>
  </si>
  <si>
    <t>rapport des indices
= (J 21/J 22)</t>
  </si>
  <si>
    <t>J 21</t>
  </si>
  <si>
    <t>J 22</t>
  </si>
  <si>
    <t>J 23</t>
  </si>
  <si>
    <t>J 24</t>
  </si>
  <si>
    <t>J 25</t>
  </si>
  <si>
    <t>D 32</t>
  </si>
  <si>
    <t>D 22</t>
  </si>
  <si>
    <t>D 42</t>
  </si>
  <si>
    <t>D 52</t>
  </si>
  <si>
    <t>D 12</t>
  </si>
  <si>
    <t>Temps de formation 
( E 1 / E 2 )</t>
  </si>
  <si>
    <t>Temps institutionnel 
(G 11 / G 1)</t>
  </si>
  <si>
    <t>Indicateur de fractionnement  
(F 1 / F)</t>
  </si>
  <si>
    <t>Durée moyenne de prise en charge 
(C 2 / C 1)</t>
  </si>
  <si>
    <t>A 9 / A</t>
  </si>
  <si>
    <t>A 8 / A</t>
  </si>
  <si>
    <t>A 7 / A</t>
  </si>
  <si>
    <t>A 6 / A</t>
  </si>
  <si>
    <t>A 5 / A</t>
  </si>
  <si>
    <t>A 4 / A</t>
  </si>
  <si>
    <t>A 3 / A</t>
  </si>
  <si>
    <t>A 2 / A</t>
  </si>
  <si>
    <t>A 23 / A 20</t>
  </si>
  <si>
    <t>A 22 / A 20</t>
  </si>
  <si>
    <t>A 24 / A 20</t>
  </si>
  <si>
    <t>A 25 / A 20</t>
  </si>
  <si>
    <t>A 26 / A 20</t>
  </si>
  <si>
    <t>A 27 / A 20</t>
  </si>
  <si>
    <t>A 28 / A 20</t>
  </si>
  <si>
    <t>A 29 / A 20</t>
  </si>
  <si>
    <t>A 20 / A 20</t>
  </si>
  <si>
    <t>A 21 / A 20</t>
  </si>
  <si>
    <t>A 10 / A 10</t>
  </si>
  <si>
    <t>A 19 / A 10</t>
  </si>
  <si>
    <t>A 18 / A 10</t>
  </si>
  <si>
    <t>A 17 / A 10</t>
  </si>
  <si>
    <t>A 16 / A 10</t>
  </si>
  <si>
    <t>A 15 / A 10</t>
  </si>
  <si>
    <t>A 14 / A 10</t>
  </si>
  <si>
    <t>A 12 / A 10</t>
  </si>
  <si>
    <t>A 11 / A 10</t>
  </si>
  <si>
    <t>A 1 / A</t>
  </si>
  <si>
    <t>B 6 / B</t>
  </si>
  <si>
    <t>B 5 / B</t>
  </si>
  <si>
    <t>B 4 / B</t>
  </si>
  <si>
    <t>B 3 / B</t>
  </si>
  <si>
    <t>B 2 / B</t>
  </si>
  <si>
    <t>B 1 / B</t>
  </si>
  <si>
    <t>Indicateur relatif au bénévolat (G 21 /  G 2)</t>
  </si>
  <si>
    <t>Indicateur relatif au transport du personnel
(K 3 / W)</t>
  </si>
  <si>
    <t>Indicateur relatif au transport du personnel
(Q 3 / W)</t>
  </si>
  <si>
    <t>Indicateur relatif à l’encadrement 
(Q 21 + S) / W</t>
  </si>
  <si>
    <t>Coût d'intervention
(L 2 + O) / W</t>
  </si>
  <si>
    <t>Coût de structure 
(Q 1 + Q 11 + S + T) / W</t>
  </si>
  <si>
    <t>Coût d'intervention
(R 2 + U) / W</t>
  </si>
  <si>
    <t>Coût de structure 
(K 1 + K 11 + M + N) / W</t>
  </si>
  <si>
    <t>Indicateur relatif à l’encadrement 
(K 21 + M) / W</t>
  </si>
  <si>
    <t>H 51 / H</t>
  </si>
  <si>
    <t>H / H</t>
  </si>
  <si>
    <t>H 6 / H</t>
  </si>
  <si>
    <t>H 5 / H</t>
  </si>
  <si>
    <t>H 4 / H</t>
  </si>
  <si>
    <t>H 3 / H</t>
  </si>
  <si>
    <t>H 2 / H</t>
  </si>
  <si>
    <t>H 1 / H</t>
  </si>
  <si>
    <t>Cohabitation
(en %)</t>
  </si>
  <si>
    <t>Age et sexe
(en %)</t>
  </si>
  <si>
    <t>Dépenses de transport 60 621, 6 251, 61 353 , 6 155, 6 163, 6 611, 68 112</t>
  </si>
  <si>
    <t>Total groupes I, II, III du siège</t>
  </si>
  <si>
    <t>Majoration spécifique pour les cadres 
(en %) 
(3)</t>
  </si>
  <si>
    <t>indice de vieillesse technicité = (J11/J12) x I 1</t>
  </si>
  <si>
    <t>Nombre de personnes vivant en établissement</t>
  </si>
  <si>
    <t>Nombre de personnes vivant en collectivité hors établissement</t>
  </si>
  <si>
    <t xml:space="preserve">Nombre de personnes vivant seules </t>
  </si>
  <si>
    <t>Nombre de personnes vivant avec personnes de la génération suivante</t>
  </si>
  <si>
    <t>Nombre de personnes vivant avec personnes de la génération précédente</t>
  </si>
  <si>
    <t>Nombre de personnes vivant en couple ou de même génération</t>
  </si>
  <si>
    <t>Service d'aide à domicile
Compte administratif</t>
  </si>
  <si>
    <t>Service d'aide à domicile
Budget  prévisionel</t>
  </si>
  <si>
    <t>Service d'aide à domicile
(au 31/12/n-2 et au compte administratif)</t>
  </si>
  <si>
    <t>indice du poste occupé au 31/12 (1)
= J 22 x J 23 x J 24</t>
  </si>
  <si>
    <t>indice de vieillesse technicité = (J 1 / J 2) x I 2</t>
  </si>
  <si>
    <t>durée théorique annuelle de travail
1607* ETP</t>
  </si>
  <si>
    <t>TAM par rapport à la durée théorique annuelle de travail</t>
  </si>
  <si>
    <t>Durée théorique annuelle de travail x ETP</t>
  </si>
  <si>
    <t>Temps actif mobilisable par rapport à la durée théorique annuelle de travail
(D1 / D 2)</t>
  </si>
  <si>
    <t>valorisation du personnel mis à disposition à titre gratuit
(exemple: personnel de l'éducation nationale…)</t>
  </si>
  <si>
    <t>valorisation du personnel mis à disposition à titre gratuit 
(exemple: personnel de l'éducation nationale…)</t>
  </si>
  <si>
    <r>
      <t xml:space="preserve">Budget du siège
Compte administratif
</t>
    </r>
    <r>
      <rPr>
        <sz val="10"/>
        <rFont val="Times New Roman"/>
        <family val="1"/>
      </rPr>
      <t>Calcul des dépenses d'encadrement du siège social financées par le budget du service</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</si>
</sst>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Fl.&quot;#,##0;\-&quot;Fl.&quot;#,##0"/>
    <numFmt numFmtId="173" formatCode="&quot;Fl.&quot;#,##0;[Red]\-&quot;Fl.&quot;#,##0"/>
    <numFmt numFmtId="174" formatCode="&quot;Fl.&quot;#,##0.00;\-&quot;Fl.&quot;#,##0.00"/>
    <numFmt numFmtId="175" formatCode="&quot;Fl.&quot;#,##0.00;[Red]\-&quot;Fl.&quot;#,##0.00"/>
    <numFmt numFmtId="176" formatCode="_-&quot;Fl.&quot;* #,##0_-;\-&quot;Fl.&quot;* #,##0_-;_-&quot;Fl.&quot;* &quot;-&quot;_-;_-@_-"/>
    <numFmt numFmtId="177" formatCode="_-* #,##0_-;\-* #,##0_-;_-* &quot;-&quot;_-;_-@_-"/>
    <numFmt numFmtId="178" formatCode="_-&quot;Fl.&quot;* #,##0.00_-;\-&quot;Fl.&quot;* #,##0.00_-;_-&quot;Fl.&quot;* &quot;-&quot;??_-;_-@_-"/>
    <numFmt numFmtId="179" formatCode="_-* #,##0.00_-;\-* #,##0.00_-;_-* &quot;-&quot;??_-;_-@_-"/>
    <numFmt numFmtId="180" formatCode="#,##0&quot; F&quot;;\-#,##0&quot; F&quot;"/>
    <numFmt numFmtId="181" formatCode="#,##0&quot; F&quot;;[Red]\-#,##0&quot; F&quot;"/>
    <numFmt numFmtId="182" formatCode="#,##0.00&quot; F&quot;;\-#,##0.00&quot; F&quot;"/>
    <numFmt numFmtId="183" formatCode="#,##0.00&quot; F&quot;;[Red]\-#,##0.00&quot; F&quot;"/>
    <numFmt numFmtId="184" formatCode="_-* #,##0&quot; F&quot;_-;\-* #,##0&quot; F&quot;_-;_-* &quot;-&quot;&quot; F&quot;_-;_-@_-"/>
    <numFmt numFmtId="185" formatCode="_-* #,##0_ _F_-;\-* #,##0_ _F_-;_-* &quot;-&quot;_ _F_-;_-@_-"/>
    <numFmt numFmtId="186" formatCode="_-* #,##0.00&quot; F&quot;_-;\-* #,##0.00&quot; F&quot;_-;_-* &quot;-&quot;??&quot; F&quot;_-;_-@_-"/>
    <numFmt numFmtId="187" formatCode="_-* #,##0.00_ _F_-;\-* #,##0.00_ _F_-;_-* &quot;-&quot;??_ _F_-;_-@_-"/>
    <numFmt numFmtId="188" formatCode="d/m"/>
    <numFmt numFmtId="189" formatCode="#,##0.0"/>
    <numFmt numFmtId="190" formatCode="#,##0.0000"/>
    <numFmt numFmtId="191" formatCode="0.0000"/>
    <numFmt numFmtId="192" formatCode="0.0"/>
    <numFmt numFmtId="193" formatCode="_-* #,##0.000_ _F_-;\-* #,##0.000_ _F_-;_-* &quot;-&quot;??_ _F_-;_-@_-"/>
    <numFmt numFmtId="194" formatCode="_-* #,##0.0000_ _F_-;\-* #,##0.0000_ _F_-;_-* &quot;-&quot;??_ _F_-;_-@_-"/>
    <numFmt numFmtId="195" formatCode="_-* #,##0.0_ _F_-;\-* #,##0.0_ _F_-;_-* &quot;-&quot;??_ _F_-;_-@_-"/>
    <numFmt numFmtId="196" formatCode="_-* #,##0_ _F_-;\-* #,##0_ _F_-;_-* &quot;-&quot;??_ _F_-;_-@_-"/>
    <numFmt numFmtId="197" formatCode="#,##0.00\ _F"/>
    <numFmt numFmtId="198" formatCode="0.000"/>
    <numFmt numFmtId="199" formatCode="0.0%"/>
    <numFmt numFmtId="200" formatCode="dd/mm/yy"/>
    <numFmt numFmtId="201" formatCode="0#&quot; &quot;##&quot; &quot;##&quot; &quot;##&quot; &quot;##"/>
    <numFmt numFmtId="202" formatCode="0.00000000"/>
    <numFmt numFmtId="203" formatCode="0.0000000"/>
    <numFmt numFmtId="204" formatCode="0.000000"/>
    <numFmt numFmtId="205" formatCode="0.00000"/>
  </numFmts>
  <fonts count="22">
    <font>
      <sz val="10"/>
      <name val="Arial"/>
      <family val="0"/>
    </font>
    <font>
      <b/>
      <sz val="11"/>
      <name val="Arial"/>
      <family val="0"/>
    </font>
    <font>
      <sz val="10"/>
      <name val="Times New Roman"/>
      <family val="0"/>
    </font>
    <font>
      <u val="single"/>
      <sz val="10"/>
      <color indexed="12"/>
      <name val="Geneva"/>
      <family val="0"/>
    </font>
    <font>
      <sz val="10"/>
      <name val="Geneva"/>
      <family val="0"/>
    </font>
    <font>
      <b/>
      <i/>
      <sz val="14"/>
      <name val="Arial"/>
      <family val="2"/>
    </font>
    <font>
      <b/>
      <i/>
      <sz val="10"/>
      <name val="Arial"/>
      <family val="2"/>
    </font>
    <font>
      <b/>
      <sz val="10"/>
      <name val="Times New Roman"/>
      <family val="1"/>
    </font>
    <font>
      <sz val="8"/>
      <name val="Arial"/>
      <family val="2"/>
    </font>
    <font>
      <b/>
      <sz val="10"/>
      <name val="Arial"/>
      <family val="2"/>
    </font>
    <font>
      <b/>
      <sz val="14"/>
      <name val="Arial"/>
      <family val="2"/>
    </font>
    <font>
      <sz val="8"/>
      <name val="Tahoma"/>
      <family val="0"/>
    </font>
    <font>
      <b/>
      <sz val="8"/>
      <name val="Tahoma"/>
      <family val="2"/>
    </font>
    <font>
      <sz val="10"/>
      <name val="Tahoma"/>
      <family val="2"/>
    </font>
    <font>
      <b/>
      <sz val="10"/>
      <name val="Tahoma"/>
      <family val="2"/>
    </font>
    <font>
      <b/>
      <sz val="9"/>
      <name val="Tahoma"/>
      <family val="2"/>
    </font>
    <font>
      <sz val="8"/>
      <color indexed="10"/>
      <name val="Arial"/>
      <family val="2"/>
    </font>
    <font>
      <u val="single"/>
      <sz val="10"/>
      <name val="Tahoma"/>
      <family val="2"/>
    </font>
    <font>
      <sz val="10"/>
      <color indexed="10"/>
      <name val="Tahoma"/>
      <family val="2"/>
    </font>
    <font>
      <b/>
      <sz val="10"/>
      <color indexed="10"/>
      <name val="Tahoma"/>
      <family val="2"/>
    </font>
    <font>
      <b/>
      <sz val="10"/>
      <color indexed="10"/>
      <name val="Times New Roman"/>
      <family val="1"/>
    </font>
    <font>
      <b/>
      <sz val="8"/>
      <name val="Arial"/>
      <family val="2"/>
    </font>
  </fonts>
  <fills count="8">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lightUp">
        <bgColor indexed="41"/>
      </patternFill>
    </fill>
    <fill>
      <patternFill patternType="solid">
        <fgColor indexed="22"/>
        <bgColor indexed="64"/>
      </patternFill>
    </fill>
  </fills>
  <borders count="68">
    <border>
      <left/>
      <right/>
      <top/>
      <bottom/>
      <diagonal/>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thin"/>
      <right style="medium"/>
      <top style="thin"/>
      <bottom style="thin"/>
    </border>
    <border>
      <left style="thin"/>
      <right style="medium"/>
      <top style="medium"/>
      <bottom style="thin"/>
    </border>
    <border>
      <left style="thin"/>
      <right style="thin"/>
      <top style="thin"/>
      <bottom style="thin"/>
    </border>
    <border>
      <left style="thin"/>
      <right>
        <color indexed="63"/>
      </right>
      <top style="thin"/>
      <bottom style="medium"/>
    </border>
    <border>
      <left>
        <color indexed="63"/>
      </left>
      <right style="thin"/>
      <top style="medium"/>
      <bottom style="thin"/>
    </border>
    <border>
      <left style="thin"/>
      <right style="thin"/>
      <top style="medium"/>
      <bottom style="thin"/>
    </border>
    <border>
      <left>
        <color indexed="63"/>
      </left>
      <right style="thin"/>
      <top style="thin"/>
      <bottom style="medium"/>
    </border>
    <border>
      <left style="medium"/>
      <right style="medium"/>
      <top style="thin"/>
      <bottom style="thin"/>
    </border>
    <border>
      <left style="medium"/>
      <right style="thin"/>
      <top style="thin"/>
      <bottom style="thin"/>
    </border>
    <border>
      <left>
        <color indexed="63"/>
      </left>
      <right style="thin"/>
      <top>
        <color indexed="63"/>
      </top>
      <bottom style="thin"/>
    </border>
    <border>
      <left style="thin"/>
      <right style="medium"/>
      <top>
        <color indexed="63"/>
      </top>
      <bottom style="thin"/>
    </border>
    <border>
      <left style="thin"/>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style="medium"/>
    </border>
    <border>
      <left style="medium"/>
      <right>
        <color indexed="63"/>
      </right>
      <top style="thin"/>
      <bottom style="medium"/>
    </border>
    <border>
      <left>
        <color indexed="63"/>
      </left>
      <right style="medium"/>
      <top>
        <color indexed="63"/>
      </top>
      <bottom style="medium"/>
    </border>
    <border>
      <left style="thin"/>
      <right style="medium"/>
      <top style="medium"/>
      <bottom style="medium"/>
    </border>
    <border>
      <left style="double"/>
      <right>
        <color indexed="63"/>
      </right>
      <top>
        <color indexed="63"/>
      </top>
      <bottom>
        <color indexed="63"/>
      </bottom>
    </border>
    <border>
      <left>
        <color indexed="63"/>
      </left>
      <right style="thin"/>
      <top style="thin"/>
      <bottom style="thin"/>
    </border>
    <border>
      <left>
        <color indexed="63"/>
      </left>
      <right style="medium"/>
      <top style="thin"/>
      <bottom style="thin"/>
    </border>
    <border>
      <left>
        <color indexed="63"/>
      </left>
      <right style="medium"/>
      <top style="thin"/>
      <bottom style="medium"/>
    </border>
    <border>
      <left style="thin"/>
      <right style="thin"/>
      <top>
        <color indexed="63"/>
      </top>
      <bottom style="thin"/>
    </border>
    <border>
      <left style="medium"/>
      <right style="medium"/>
      <top>
        <color indexed="63"/>
      </top>
      <bottom style="thin"/>
    </border>
    <border>
      <left style="medium"/>
      <right style="medium"/>
      <top style="thin"/>
      <bottom>
        <color indexed="63"/>
      </bottom>
    </border>
    <border>
      <left>
        <color indexed="63"/>
      </left>
      <right style="thin"/>
      <top>
        <color indexed="63"/>
      </top>
      <bottom>
        <color indexed="63"/>
      </bottom>
    </border>
    <border>
      <left>
        <color indexed="63"/>
      </left>
      <right style="medium"/>
      <top style="medium"/>
      <bottom style="medium"/>
    </border>
    <border>
      <left style="thin"/>
      <right style="thin"/>
      <top style="thin"/>
      <bottom style="double"/>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color indexed="63"/>
      </top>
      <bottom style="thin"/>
    </border>
    <border>
      <left style="thin"/>
      <right>
        <color indexed="63"/>
      </right>
      <top style="medium"/>
      <bottom style="thin"/>
    </border>
    <border>
      <left style="medium"/>
      <right style="medium"/>
      <top style="medium"/>
      <bottom style="thin"/>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style="medium"/>
      <right>
        <color indexed="63"/>
      </right>
      <top style="thin"/>
      <bottom style="thin"/>
    </border>
    <border>
      <left>
        <color indexed="63"/>
      </left>
      <right style="medium"/>
      <top style="medium"/>
      <bottom style="thin"/>
    </border>
    <border>
      <left style="medium"/>
      <right style="thin"/>
      <top style="thin"/>
      <bottom>
        <color indexed="63"/>
      </bottom>
    </border>
    <border>
      <left style="medium"/>
      <right style="thin"/>
      <top style="medium"/>
      <bottom style="medium"/>
    </border>
    <border>
      <left style="thin"/>
      <right style="thin"/>
      <top>
        <color indexed="63"/>
      </top>
      <bottom>
        <color indexed="63"/>
      </bottom>
    </border>
    <border>
      <left>
        <color indexed="63"/>
      </left>
      <right style="thin"/>
      <top style="medium"/>
      <bottom style="medium"/>
    </border>
    <border>
      <left style="thin"/>
      <right>
        <color indexed="63"/>
      </right>
      <top style="thin"/>
      <bottom style="thin"/>
    </border>
    <border>
      <left style="thin"/>
      <right style="thin"/>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lignment/>
      <protection/>
    </xf>
    <xf numFmtId="0" fontId="2" fillId="0" borderId="0">
      <alignment/>
      <protection/>
    </xf>
    <xf numFmtId="9" fontId="0" fillId="0" borderId="0" applyFont="0" applyFill="0" applyBorder="0" applyAlignment="0" applyProtection="0"/>
  </cellStyleXfs>
  <cellXfs count="384">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4" fillId="0" borderId="0" xfId="20" applyProtection="1">
      <alignment/>
      <protection/>
    </xf>
    <xf numFmtId="0" fontId="2" fillId="0" borderId="0" xfId="20" applyFont="1" applyBorder="1" applyProtection="1">
      <alignment/>
      <protection/>
    </xf>
    <xf numFmtId="9" fontId="0" fillId="0" borderId="0" xfId="0" applyNumberFormat="1" applyAlignment="1" applyProtection="1">
      <alignment/>
      <protection/>
    </xf>
    <xf numFmtId="0" fontId="0" fillId="0" borderId="0" xfId="0" applyBorder="1" applyAlignment="1" applyProtection="1">
      <alignment horizontal="left" vertical="top" wrapText="1"/>
      <protection/>
    </xf>
    <xf numFmtId="0" fontId="0" fillId="0" borderId="0" xfId="0" applyAlignment="1" applyProtection="1">
      <alignment horizontal="left"/>
      <protection/>
    </xf>
    <xf numFmtId="0" fontId="0" fillId="0" borderId="0" xfId="0" applyBorder="1" applyAlignment="1" applyProtection="1">
      <alignment horizontal="left" vertical="top"/>
      <protection/>
    </xf>
    <xf numFmtId="1" fontId="2" fillId="2" borderId="1"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protection locked="0"/>
    </xf>
    <xf numFmtId="1" fontId="2" fillId="2" borderId="3" xfId="0" applyNumberFormat="1" applyFont="1" applyFill="1" applyBorder="1" applyAlignment="1" applyProtection="1">
      <alignment horizontal="center" vertical="center" wrapText="1"/>
      <protection locked="0"/>
    </xf>
    <xf numFmtId="2" fontId="2" fillId="2" borderId="1" xfId="0" applyNumberFormat="1" applyFont="1" applyFill="1" applyBorder="1" applyAlignment="1" applyProtection="1">
      <alignment horizontal="center" vertical="center" wrapText="1"/>
      <protection locked="0"/>
    </xf>
    <xf numFmtId="2" fontId="2" fillId="2" borderId="4" xfId="0" applyNumberFormat="1" applyFont="1" applyFill="1" applyBorder="1" applyAlignment="1" applyProtection="1">
      <alignment horizontal="center" vertical="center" wrapText="1"/>
      <protection locked="0"/>
    </xf>
    <xf numFmtId="197" fontId="2" fillId="2" borderId="5" xfId="0" applyNumberFormat="1" applyFont="1" applyFill="1" applyBorder="1" applyAlignment="1" applyProtection="1">
      <alignment horizontal="center" vertical="center" wrapText="1"/>
      <protection locked="0"/>
    </xf>
    <xf numFmtId="197" fontId="2" fillId="2" borderId="2" xfId="0" applyNumberFormat="1" applyFont="1" applyFill="1" applyBorder="1" applyAlignment="1" applyProtection="1">
      <alignment horizontal="center" vertical="center" wrapText="1"/>
      <protection locked="0"/>
    </xf>
    <xf numFmtId="197" fontId="2" fillId="2" borderId="6" xfId="0" applyNumberFormat="1" applyFont="1" applyFill="1" applyBorder="1" applyAlignment="1" applyProtection="1">
      <alignment horizontal="center" vertical="center" wrapText="1"/>
      <protection locked="0"/>
    </xf>
    <xf numFmtId="0" fontId="0" fillId="0" borderId="0" xfId="0" applyAlignment="1" applyProtection="1">
      <alignment/>
      <protection locked="0"/>
    </xf>
    <xf numFmtId="1" fontId="2" fillId="2" borderId="7" xfId="0" applyNumberFormat="1" applyFont="1" applyFill="1" applyBorder="1" applyAlignment="1" applyProtection="1">
      <alignment horizontal="center" vertical="center"/>
      <protection locked="0"/>
    </xf>
    <xf numFmtId="1" fontId="2" fillId="2" borderId="4" xfId="0" applyNumberFormat="1" applyFont="1" applyFill="1" applyBorder="1" applyAlignment="1" applyProtection="1">
      <alignment horizontal="center" vertical="center" wrapText="1"/>
      <protection locked="0"/>
    </xf>
    <xf numFmtId="1" fontId="2" fillId="2" borderId="8" xfId="0" applyNumberFormat="1" applyFont="1" applyFill="1" applyBorder="1" applyAlignment="1" applyProtection="1">
      <alignment horizontal="center" vertical="center" wrapText="1"/>
      <protection locked="0"/>
    </xf>
    <xf numFmtId="0" fontId="0" fillId="0" borderId="7" xfId="0" applyBorder="1" applyAlignment="1">
      <alignment/>
    </xf>
    <xf numFmtId="0" fontId="0" fillId="0" borderId="0" xfId="0" applyAlignment="1">
      <alignment horizontal="center"/>
    </xf>
    <xf numFmtId="1" fontId="0" fillId="0" borderId="7" xfId="0" applyNumberFormat="1" applyBorder="1" applyAlignment="1">
      <alignment/>
    </xf>
    <xf numFmtId="2" fontId="0" fillId="0" borderId="7" xfId="0" applyNumberFormat="1" applyBorder="1" applyAlignment="1">
      <alignment/>
    </xf>
    <xf numFmtId="10" fontId="0" fillId="0" borderId="7" xfId="0" applyNumberFormat="1" applyBorder="1" applyAlignment="1">
      <alignment/>
    </xf>
    <xf numFmtId="1" fontId="0" fillId="0" borderId="7" xfId="0" applyNumberFormat="1" applyBorder="1" applyAlignment="1">
      <alignment horizontal="right"/>
    </xf>
    <xf numFmtId="3" fontId="0" fillId="0" borderId="7" xfId="0" applyNumberFormat="1" applyBorder="1" applyAlignment="1">
      <alignment horizontal="right"/>
    </xf>
    <xf numFmtId="49" fontId="0" fillId="0" borderId="7" xfId="0" applyNumberFormat="1" applyBorder="1" applyAlignment="1">
      <alignment horizontal="right"/>
    </xf>
    <xf numFmtId="0" fontId="0" fillId="3" borderId="0" xfId="0" applyFill="1" applyAlignment="1" applyProtection="1">
      <alignment/>
      <protection/>
    </xf>
    <xf numFmtId="0" fontId="9" fillId="3" borderId="7" xfId="0" applyFont="1" applyFill="1" applyBorder="1" applyAlignment="1" applyProtection="1">
      <alignment horizontal="center" vertical="center" wrapText="1"/>
      <protection/>
    </xf>
    <xf numFmtId="0" fontId="0" fillId="3" borderId="7" xfId="0" applyFill="1" applyBorder="1" applyAlignment="1" applyProtection="1">
      <alignment horizontal="center" vertical="center" wrapText="1"/>
      <protection/>
    </xf>
    <xf numFmtId="0" fontId="0" fillId="3" borderId="7" xfId="0" applyFill="1" applyBorder="1" applyAlignment="1" applyProtection="1">
      <alignment horizontal="center"/>
      <protection/>
    </xf>
    <xf numFmtId="0" fontId="9" fillId="4" borderId="7" xfId="0" applyFont="1" applyFill="1" applyBorder="1" applyAlignment="1" applyProtection="1">
      <alignment horizontal="center" vertical="center" wrapText="1"/>
      <protection/>
    </xf>
    <xf numFmtId="0" fontId="0" fillId="4" borderId="7" xfId="0" applyFill="1" applyBorder="1" applyAlignment="1" applyProtection="1">
      <alignment/>
      <protection/>
    </xf>
    <xf numFmtId="0" fontId="0" fillId="3" borderId="0" xfId="0" applyFill="1" applyAlignment="1" applyProtection="1">
      <alignment/>
      <protection/>
    </xf>
    <xf numFmtId="0" fontId="0" fillId="3" borderId="9" xfId="0" applyFill="1" applyBorder="1" applyAlignment="1" applyProtection="1">
      <alignment horizontal="center"/>
      <protection/>
    </xf>
    <xf numFmtId="0" fontId="0" fillId="3" borderId="10" xfId="0" applyFill="1" applyBorder="1" applyAlignment="1" applyProtection="1">
      <alignment horizontal="center"/>
      <protection/>
    </xf>
    <xf numFmtId="0" fontId="1" fillId="3" borderId="11" xfId="0" applyFont="1" applyFill="1" applyBorder="1" applyAlignment="1" applyProtection="1">
      <alignment horizontal="center" vertical="center" wrapText="1"/>
      <protection/>
    </xf>
    <xf numFmtId="0" fontId="1" fillId="3" borderId="4" xfId="0" applyFont="1" applyFill="1" applyBorder="1" applyAlignment="1" applyProtection="1">
      <alignment horizontal="center" vertical="center" wrapText="1"/>
      <protection/>
    </xf>
    <xf numFmtId="0" fontId="1" fillId="3" borderId="2" xfId="0" applyFont="1" applyFill="1" applyBorder="1" applyAlignment="1" applyProtection="1">
      <alignment horizontal="center" vertical="center" wrapText="1"/>
      <protection/>
    </xf>
    <xf numFmtId="0" fontId="1" fillId="3" borderId="12" xfId="0" applyFont="1" applyFill="1" applyBorder="1" applyAlignment="1" applyProtection="1">
      <alignment horizontal="center" vertical="center" wrapText="1"/>
      <protection/>
    </xf>
    <xf numFmtId="2" fontId="1" fillId="4" borderId="13" xfId="0" applyNumberFormat="1" applyFont="1" applyFill="1" applyBorder="1" applyAlignment="1" applyProtection="1">
      <alignment horizontal="center" vertical="center" wrapText="1"/>
      <protection/>
    </xf>
    <xf numFmtId="2" fontId="1" fillId="4" borderId="7" xfId="0" applyNumberFormat="1" applyFont="1" applyFill="1" applyBorder="1" applyAlignment="1" applyProtection="1">
      <alignment horizontal="center" vertical="center" wrapText="1"/>
      <protection/>
    </xf>
    <xf numFmtId="2" fontId="1" fillId="4" borderId="5" xfId="0" applyNumberFormat="1" applyFont="1" applyFill="1" applyBorder="1" applyAlignment="1" applyProtection="1">
      <alignment horizontal="center" vertical="center" wrapText="1"/>
      <protection/>
    </xf>
    <xf numFmtId="2" fontId="1" fillId="4" borderId="14" xfId="0" applyNumberFormat="1" applyFont="1" applyFill="1" applyBorder="1" applyAlignment="1" applyProtection="1">
      <alignment horizontal="left" vertical="center" wrapText="1"/>
      <protection/>
    </xf>
    <xf numFmtId="10" fontId="1" fillId="4" borderId="14" xfId="22" applyNumberFormat="1" applyFont="1" applyFill="1" applyBorder="1" applyAlignment="1" applyProtection="1">
      <alignment horizontal="left" vertical="center" wrapText="1"/>
      <protection/>
    </xf>
    <xf numFmtId="2" fontId="1" fillId="4" borderId="15" xfId="0" applyNumberFormat="1" applyFont="1" applyFill="1" applyBorder="1" applyAlignment="1" applyProtection="1">
      <alignment horizontal="left" vertical="center" wrapText="1"/>
      <protection/>
    </xf>
    <xf numFmtId="2" fontId="1" fillId="4" borderId="16" xfId="0" applyNumberFormat="1" applyFont="1" applyFill="1" applyBorder="1" applyAlignment="1" applyProtection="1">
      <alignment horizontal="left" vertical="center" wrapText="1"/>
      <protection/>
    </xf>
    <xf numFmtId="0" fontId="0" fillId="3" borderId="6" xfId="0" applyFill="1" applyBorder="1" applyAlignment="1" applyProtection="1">
      <alignment horizontal="center"/>
      <protection/>
    </xf>
    <xf numFmtId="0" fontId="1" fillId="3" borderId="17" xfId="0" applyFont="1" applyFill="1" applyBorder="1" applyAlignment="1" applyProtection="1">
      <alignment horizontal="center" vertical="center" wrapText="1"/>
      <protection/>
    </xf>
    <xf numFmtId="0" fontId="1" fillId="3" borderId="18" xfId="0" applyFont="1" applyFill="1" applyBorder="1" applyAlignment="1" applyProtection="1">
      <alignment horizontal="center" vertical="center" wrapText="1"/>
      <protection/>
    </xf>
    <xf numFmtId="0" fontId="1" fillId="3" borderId="19" xfId="0" applyFont="1" applyFill="1" applyBorder="1" applyAlignment="1" applyProtection="1">
      <alignment horizontal="center" vertical="center" wrapText="1"/>
      <protection/>
    </xf>
    <xf numFmtId="1" fontId="2" fillId="3" borderId="0" xfId="0" applyNumberFormat="1" applyFont="1" applyFill="1" applyBorder="1" applyAlignment="1" applyProtection="1">
      <alignment horizontal="left" vertical="center" wrapText="1"/>
      <protection/>
    </xf>
    <xf numFmtId="1" fontId="2" fillId="3" borderId="0" xfId="0" applyNumberFormat="1" applyFont="1" applyFill="1" applyBorder="1" applyAlignment="1" applyProtection="1">
      <alignment horizontal="center" vertical="center" wrapText="1"/>
      <protection/>
    </xf>
    <xf numFmtId="2" fontId="2" fillId="3" borderId="0" xfId="0" applyNumberFormat="1" applyFont="1" applyFill="1" applyBorder="1" applyAlignment="1" applyProtection="1">
      <alignment horizontal="center" vertical="center" wrapText="1"/>
      <protection/>
    </xf>
    <xf numFmtId="198" fontId="2" fillId="3" borderId="0" xfId="0" applyNumberFormat="1" applyFont="1" applyFill="1" applyBorder="1" applyAlignment="1" applyProtection="1">
      <alignment horizontal="center" vertical="center" wrapText="1"/>
      <protection/>
    </xf>
    <xf numFmtId="2" fontId="2" fillId="3" borderId="20" xfId="0" applyNumberFormat="1" applyFont="1" applyFill="1" applyBorder="1" applyAlignment="1" applyProtection="1">
      <alignment horizontal="centerContinuous" vertical="center" wrapText="1"/>
      <protection/>
    </xf>
    <xf numFmtId="198" fontId="2" fillId="3" borderId="20" xfId="0" applyNumberFormat="1" applyFont="1" applyFill="1" applyBorder="1" applyAlignment="1" applyProtection="1">
      <alignment horizontal="centerContinuous" vertical="center" wrapText="1"/>
      <protection/>
    </xf>
    <xf numFmtId="1" fontId="2" fillId="4" borderId="4" xfId="0" applyNumberFormat="1" applyFont="1" applyFill="1" applyBorder="1" applyAlignment="1" applyProtection="1">
      <alignment horizontal="center" vertical="center" wrapText="1"/>
      <protection/>
    </xf>
    <xf numFmtId="1" fontId="2" fillId="4" borderId="2" xfId="0" applyNumberFormat="1" applyFont="1" applyFill="1" applyBorder="1" applyAlignment="1" applyProtection="1">
      <alignment horizontal="center" vertical="center" wrapText="1"/>
      <protection/>
    </xf>
    <xf numFmtId="2" fontId="2" fillId="4" borderId="21" xfId="0" applyNumberFormat="1" applyFont="1" applyFill="1" applyBorder="1" applyAlignment="1" applyProtection="1">
      <alignment horizontal="center" vertical="center" wrapText="1"/>
      <protection/>
    </xf>
    <xf numFmtId="2" fontId="2" fillId="4" borderId="4" xfId="0" applyNumberFormat="1" applyFont="1" applyFill="1" applyBorder="1" applyAlignment="1" applyProtection="1">
      <alignment horizontal="center" vertical="center" wrapText="1"/>
      <protection/>
    </xf>
    <xf numFmtId="2" fontId="2" fillId="4" borderId="22" xfId="0" applyNumberFormat="1" applyFont="1" applyFill="1" applyBorder="1" applyAlignment="1" applyProtection="1">
      <alignment horizontal="center" vertical="center" wrapText="1"/>
      <protection/>
    </xf>
    <xf numFmtId="198" fontId="2" fillId="4" borderId="1" xfId="0" applyNumberFormat="1" applyFont="1" applyFill="1" applyBorder="1" applyAlignment="1" applyProtection="1">
      <alignment horizontal="center" vertical="center" wrapText="1"/>
      <protection/>
    </xf>
    <xf numFmtId="198" fontId="2" fillId="4" borderId="4" xfId="0" applyNumberFormat="1" applyFont="1" applyFill="1" applyBorder="1" applyAlignment="1" applyProtection="1">
      <alignment horizontal="center" vertical="center" wrapText="1"/>
      <protection/>
    </xf>
    <xf numFmtId="198" fontId="2" fillId="4" borderId="2" xfId="0" applyNumberFormat="1" applyFont="1" applyFill="1" applyBorder="1" applyAlignment="1" applyProtection="1">
      <alignment horizontal="center" vertical="center" wrapText="1"/>
      <protection/>
    </xf>
    <xf numFmtId="2" fontId="2" fillId="4" borderId="2" xfId="0" applyNumberFormat="1" applyFont="1" applyFill="1" applyBorder="1" applyAlignment="1" applyProtection="1">
      <alignment horizontal="center" vertical="center" wrapText="1"/>
      <protection/>
    </xf>
    <xf numFmtId="197" fontId="2" fillId="4" borderId="23" xfId="0" applyNumberFormat="1" applyFont="1" applyFill="1" applyBorder="1" applyAlignment="1" applyProtection="1">
      <alignment horizontal="center" vertical="center" wrapText="1"/>
      <protection/>
    </xf>
    <xf numFmtId="2" fontId="2" fillId="4" borderId="23" xfId="0" applyNumberFormat="1" applyFont="1" applyFill="1" applyBorder="1" applyAlignment="1" applyProtection="1">
      <alignment horizontal="center" vertical="center" wrapText="1"/>
      <protection/>
    </xf>
    <xf numFmtId="197" fontId="2" fillId="4" borderId="5" xfId="0" applyNumberFormat="1" applyFont="1" applyFill="1" applyBorder="1" applyAlignment="1" applyProtection="1">
      <alignment horizontal="center" vertical="center" wrapText="1"/>
      <protection/>
    </xf>
    <xf numFmtId="0" fontId="2" fillId="3" borderId="24" xfId="20" applyFont="1" applyFill="1" applyBorder="1" applyProtection="1">
      <alignment/>
      <protection/>
    </xf>
    <xf numFmtId="0" fontId="2" fillId="3" borderId="0" xfId="20" applyFont="1" applyFill="1" applyBorder="1" applyProtection="1">
      <alignment/>
      <protection/>
    </xf>
    <xf numFmtId="0" fontId="7" fillId="3" borderId="24" xfId="20" applyFont="1" applyFill="1" applyBorder="1" applyProtection="1">
      <alignment/>
      <protection/>
    </xf>
    <xf numFmtId="0" fontId="4" fillId="3" borderId="0" xfId="20" applyFill="1" applyProtection="1">
      <alignment/>
      <protection/>
    </xf>
    <xf numFmtId="0" fontId="6" fillId="0" borderId="0" xfId="20" applyFont="1" applyBorder="1" applyAlignment="1" applyProtection="1">
      <alignment horizontal="center"/>
      <protection/>
    </xf>
    <xf numFmtId="0" fontId="4" fillId="0" borderId="0" xfId="20" applyBorder="1" applyProtection="1">
      <alignment/>
      <protection/>
    </xf>
    <xf numFmtId="49" fontId="2" fillId="2" borderId="7" xfId="20" applyNumberFormat="1" applyFont="1" applyFill="1" applyBorder="1" applyProtection="1">
      <alignment/>
      <protection locked="0"/>
    </xf>
    <xf numFmtId="1" fontId="2" fillId="2" borderId="7" xfId="20" applyNumberFormat="1" applyFont="1" applyFill="1" applyBorder="1" applyProtection="1">
      <alignment/>
      <protection locked="0"/>
    </xf>
    <xf numFmtId="3" fontId="2" fillId="2" borderId="7" xfId="20" applyNumberFormat="1" applyFont="1" applyFill="1" applyBorder="1" applyProtection="1">
      <alignment/>
      <protection locked="0"/>
    </xf>
    <xf numFmtId="0" fontId="7" fillId="3" borderId="0" xfId="0" applyFont="1" applyFill="1" applyAlignment="1" applyProtection="1">
      <alignment/>
      <protection locked="0"/>
    </xf>
    <xf numFmtId="0" fontId="7" fillId="3" borderId="0" xfId="0" applyFont="1" applyFill="1" applyAlignment="1" applyProtection="1">
      <alignment/>
      <protection locked="0"/>
    </xf>
    <xf numFmtId="0" fontId="7" fillId="3" borderId="0" xfId="0" applyFont="1" applyFill="1" applyBorder="1" applyAlignment="1" applyProtection="1">
      <alignment horizontal="left" vertical="center" wrapText="1"/>
      <protection locked="0"/>
    </xf>
    <xf numFmtId="0" fontId="2" fillId="2" borderId="7" xfId="0" applyFont="1" applyFill="1" applyBorder="1" applyAlignment="1" applyProtection="1">
      <alignment/>
      <protection locked="0"/>
    </xf>
    <xf numFmtId="199" fontId="2" fillId="4" borderId="13" xfId="0" applyNumberFormat="1" applyFont="1" applyFill="1" applyBorder="1" applyAlignment="1" applyProtection="1">
      <alignment horizontal="center" vertical="center"/>
      <protection/>
    </xf>
    <xf numFmtId="199" fontId="2" fillId="4" borderId="25" xfId="0" applyNumberFormat="1" applyFont="1" applyFill="1" applyBorder="1" applyAlignment="1" applyProtection="1">
      <alignment horizontal="center" vertical="center"/>
      <protection/>
    </xf>
    <xf numFmtId="199" fontId="2" fillId="4" borderId="26" xfId="0" applyNumberFormat="1" applyFont="1" applyFill="1" applyBorder="1" applyAlignment="1" applyProtection="1">
      <alignment horizontal="center" vertical="center"/>
      <protection/>
    </xf>
    <xf numFmtId="199" fontId="2" fillId="4" borderId="1" xfId="0" applyNumberFormat="1" applyFont="1" applyFill="1" applyBorder="1" applyAlignment="1" applyProtection="1">
      <alignment horizontal="center" vertical="center" wrapText="1"/>
      <protection/>
    </xf>
    <xf numFmtId="199" fontId="2" fillId="4" borderId="11" xfId="0" applyNumberFormat="1" applyFont="1" applyFill="1" applyBorder="1" applyAlignment="1" applyProtection="1">
      <alignment horizontal="center" vertical="center" wrapText="1"/>
      <protection/>
    </xf>
    <xf numFmtId="199" fontId="2" fillId="4" borderId="27" xfId="0" applyNumberFormat="1" applyFont="1" applyFill="1" applyBorder="1" applyAlignment="1" applyProtection="1">
      <alignment horizontal="center" vertical="center" wrapText="1"/>
      <protection/>
    </xf>
    <xf numFmtId="1" fontId="2" fillId="4" borderId="23" xfId="0" applyNumberFormat="1" applyFont="1" applyFill="1" applyBorder="1" applyAlignment="1" applyProtection="1">
      <alignment horizontal="center" vertical="center" wrapText="1"/>
      <protection/>
    </xf>
    <xf numFmtId="9" fontId="0" fillId="0" borderId="0" xfId="22" applyAlignment="1" applyProtection="1">
      <alignment/>
      <protection/>
    </xf>
    <xf numFmtId="0" fontId="4" fillId="3" borderId="0" xfId="20" applyFont="1" applyFill="1" applyProtection="1">
      <alignment/>
      <protection/>
    </xf>
    <xf numFmtId="0" fontId="4" fillId="2" borderId="7" xfId="20" applyFill="1" applyBorder="1" applyProtection="1">
      <alignment/>
      <protection/>
    </xf>
    <xf numFmtId="0" fontId="4" fillId="4" borderId="7" xfId="20" applyFill="1" applyBorder="1" applyProtection="1">
      <alignment/>
      <protection/>
    </xf>
    <xf numFmtId="0" fontId="0" fillId="3" borderId="0" xfId="20" applyFont="1" applyFill="1" applyAlignment="1" applyProtection="1">
      <alignment horizontal="right"/>
      <protection/>
    </xf>
    <xf numFmtId="10" fontId="2" fillId="4" borderId="23" xfId="0" applyNumberFormat="1" applyFont="1" applyFill="1" applyBorder="1" applyAlignment="1" applyProtection="1">
      <alignment horizontal="center" vertical="center" wrapText="1"/>
      <protection/>
    </xf>
    <xf numFmtId="10" fontId="1" fillId="4" borderId="7" xfId="0" applyNumberFormat="1" applyFont="1" applyFill="1" applyBorder="1" applyAlignment="1" applyProtection="1">
      <alignment horizontal="center" vertical="center" wrapText="1"/>
      <protection/>
    </xf>
    <xf numFmtId="4" fontId="1" fillId="4" borderId="7" xfId="0" applyNumberFormat="1" applyFont="1" applyFill="1" applyBorder="1" applyAlignment="1" applyProtection="1">
      <alignment horizontal="center" vertical="center" wrapText="1"/>
      <protection/>
    </xf>
    <xf numFmtId="199" fontId="2" fillId="4" borderId="1" xfId="21" applyNumberFormat="1" applyFont="1" applyFill="1" applyBorder="1" applyAlignment="1" applyProtection="1">
      <alignment horizontal="center" vertical="center"/>
      <protection/>
    </xf>
    <xf numFmtId="199" fontId="2" fillId="4" borderId="4" xfId="21" applyNumberFormat="1" applyFont="1" applyFill="1" applyBorder="1" applyAlignment="1" applyProtection="1">
      <alignment horizontal="center" vertical="center"/>
      <protection/>
    </xf>
    <xf numFmtId="0" fontId="2" fillId="2" borderId="4" xfId="0" applyFont="1" applyFill="1" applyBorder="1" applyAlignment="1" applyProtection="1">
      <alignment horizontal="center" vertical="center" wrapText="1"/>
      <protection locked="0"/>
    </xf>
    <xf numFmtId="1" fontId="7" fillId="4" borderId="5" xfId="0" applyNumberFormat="1" applyFont="1" applyFill="1" applyBorder="1" applyAlignment="1" applyProtection="1">
      <alignment horizontal="center" vertical="center"/>
      <protection/>
    </xf>
    <xf numFmtId="1" fontId="7" fillId="4" borderId="2" xfId="0" applyNumberFormat="1" applyFont="1" applyFill="1" applyBorder="1" applyAlignment="1" applyProtection="1">
      <alignment horizontal="center" vertical="center" wrapText="1"/>
      <protection/>
    </xf>
    <xf numFmtId="0" fontId="2" fillId="4" borderId="2" xfId="0" applyFont="1" applyFill="1" applyBorder="1" applyAlignment="1" applyProtection="1">
      <alignment horizontal="center" vertical="center" wrapText="1"/>
      <protection/>
    </xf>
    <xf numFmtId="2" fontId="2" fillId="2" borderId="28" xfId="0" applyNumberFormat="1" applyFont="1" applyFill="1" applyBorder="1" applyAlignment="1" applyProtection="1">
      <alignment horizontal="left" vertical="center" wrapText="1"/>
      <protection locked="0"/>
    </xf>
    <xf numFmtId="2" fontId="2" fillId="2" borderId="28" xfId="0" applyNumberFormat="1" applyFont="1" applyFill="1" applyBorder="1" applyAlignment="1" applyProtection="1">
      <alignment horizontal="right" vertical="center" wrapText="1"/>
      <protection locked="0"/>
    </xf>
    <xf numFmtId="49" fontId="2" fillId="2" borderId="29" xfId="0" applyNumberFormat="1" applyFont="1" applyFill="1" applyBorder="1" applyAlignment="1" applyProtection="1">
      <alignment horizontal="left" vertical="center" wrapText="1"/>
      <protection locked="0"/>
    </xf>
    <xf numFmtId="49" fontId="2" fillId="2" borderId="12" xfId="0" applyNumberFormat="1" applyFont="1" applyFill="1" applyBorder="1" applyAlignment="1" applyProtection="1">
      <alignment horizontal="left" vertical="center" wrapText="1"/>
      <protection locked="0"/>
    </xf>
    <xf numFmtId="49" fontId="2" fillId="2" borderId="30" xfId="0" applyNumberFormat="1" applyFont="1" applyFill="1" applyBorder="1" applyAlignment="1" applyProtection="1">
      <alignment horizontal="left" vertical="center" wrapText="1"/>
      <protection locked="0"/>
    </xf>
    <xf numFmtId="2" fontId="2" fillId="2" borderId="14" xfId="0" applyNumberFormat="1" applyFont="1" applyFill="1" applyBorder="1" applyAlignment="1" applyProtection="1">
      <alignment horizontal="right" vertical="center" wrapText="1"/>
      <protection locked="0"/>
    </xf>
    <xf numFmtId="10" fontId="2" fillId="2" borderId="14" xfId="22" applyNumberFormat="1" applyFont="1" applyFill="1" applyBorder="1" applyAlignment="1" applyProtection="1">
      <alignment horizontal="right" vertical="center" wrapText="1"/>
      <protection locked="0"/>
    </xf>
    <xf numFmtId="2" fontId="2" fillId="2" borderId="31" xfId="0" applyNumberFormat="1" applyFont="1" applyFill="1" applyBorder="1" applyAlignment="1" applyProtection="1">
      <alignment horizontal="right" vertical="center" wrapText="1"/>
      <protection locked="0"/>
    </xf>
    <xf numFmtId="0" fontId="2" fillId="4" borderId="23" xfId="21" applyFont="1" applyFill="1" applyBorder="1" applyProtection="1">
      <alignment/>
      <protection/>
    </xf>
    <xf numFmtId="198" fontId="2" fillId="4" borderId="32" xfId="21" applyNumberFormat="1" applyFont="1" applyFill="1" applyBorder="1" applyAlignment="1" applyProtection="1">
      <alignment horizontal="center" vertical="center"/>
      <protection/>
    </xf>
    <xf numFmtId="198" fontId="2" fillId="4" borderId="23" xfId="21" applyNumberFormat="1" applyFont="1" applyFill="1" applyBorder="1" applyAlignment="1" applyProtection="1">
      <alignment horizontal="center" vertical="center"/>
      <protection/>
    </xf>
    <xf numFmtId="192" fontId="2" fillId="4" borderId="23" xfId="21" applyNumberFormat="1" applyFont="1" applyFill="1" applyBorder="1" applyAlignment="1" applyProtection="1">
      <alignment horizontal="center" vertical="center"/>
      <protection/>
    </xf>
    <xf numFmtId="2" fontId="2" fillId="4" borderId="23" xfId="21" applyNumberFormat="1" applyFont="1" applyFill="1" applyBorder="1" applyAlignment="1" applyProtection="1">
      <alignment horizontal="center" vertical="center"/>
      <protection/>
    </xf>
    <xf numFmtId="0" fontId="2" fillId="4" borderId="23" xfId="21" applyFont="1" applyFill="1" applyBorder="1" applyAlignment="1" applyProtection="1">
      <alignment horizontal="center" vertical="center" wrapText="1"/>
      <protection/>
    </xf>
    <xf numFmtId="199" fontId="2" fillId="4" borderId="4" xfId="0" applyNumberFormat="1" applyFont="1" applyFill="1" applyBorder="1" applyAlignment="1" applyProtection="1">
      <alignment horizontal="center" vertical="center" wrapText="1"/>
      <protection/>
    </xf>
    <xf numFmtId="199" fontId="2" fillId="4" borderId="2" xfId="0" applyNumberFormat="1" applyFont="1" applyFill="1" applyBorder="1" applyAlignment="1" applyProtection="1">
      <alignment horizontal="center" vertical="center" wrapText="1"/>
      <protection/>
    </xf>
    <xf numFmtId="0" fontId="2" fillId="4" borderId="23" xfId="21" applyFont="1" applyFill="1" applyBorder="1" applyAlignment="1" applyProtection="1">
      <alignment horizontal="center"/>
      <protection/>
    </xf>
    <xf numFmtId="0" fontId="2" fillId="5" borderId="7"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33" xfId="0" applyFont="1" applyFill="1" applyBorder="1" applyAlignment="1">
      <alignment horizontal="left" vertical="center" wrapText="1"/>
    </xf>
    <xf numFmtId="199" fontId="2" fillId="4" borderId="8" xfId="21" applyNumberFormat="1" applyFont="1" applyFill="1" applyBorder="1" applyAlignment="1" applyProtection="1">
      <alignment horizontal="center" vertical="center"/>
      <protection/>
    </xf>
    <xf numFmtId="199" fontId="2" fillId="4" borderId="3" xfId="21" applyNumberFormat="1" applyFont="1" applyFill="1" applyBorder="1" applyAlignment="1" applyProtection="1">
      <alignment horizontal="center" vertical="center"/>
      <protection/>
    </xf>
    <xf numFmtId="10" fontId="2" fillId="4" borderId="4" xfId="0" applyNumberFormat="1" applyFont="1" applyFill="1" applyBorder="1" applyAlignment="1" applyProtection="1">
      <alignment horizontal="center" vertical="center" wrapText="1"/>
      <protection/>
    </xf>
    <xf numFmtId="0" fontId="7" fillId="3" borderId="0" xfId="20" applyFont="1" applyFill="1" applyBorder="1" applyProtection="1">
      <alignment/>
      <protection/>
    </xf>
    <xf numFmtId="49" fontId="2" fillId="3" borderId="0" xfId="20" applyNumberFormat="1" applyFont="1" applyFill="1" applyBorder="1" applyProtection="1">
      <alignment/>
      <protection locked="0"/>
    </xf>
    <xf numFmtId="0" fontId="0" fillId="0" borderId="0" xfId="0" applyFill="1" applyAlignment="1" applyProtection="1">
      <alignment/>
      <protection/>
    </xf>
    <xf numFmtId="0" fontId="8" fillId="0" borderId="0" xfId="0" applyFont="1" applyFill="1" applyAlignment="1" applyProtection="1">
      <alignment wrapText="1"/>
      <protection/>
    </xf>
    <xf numFmtId="0" fontId="16" fillId="0" borderId="0" xfId="0" applyFont="1" applyFill="1" applyAlignment="1" applyProtection="1">
      <alignment/>
      <protection/>
    </xf>
    <xf numFmtId="0" fontId="0" fillId="0" borderId="0" xfId="0" applyFill="1" applyAlignment="1" applyProtection="1">
      <alignment/>
      <protection/>
    </xf>
    <xf numFmtId="0" fontId="8" fillId="3" borderId="0" xfId="0" applyFont="1" applyFill="1" applyAlignment="1" applyProtection="1">
      <alignment horizontal="centerContinuous" vertical="center" wrapText="1"/>
      <protection/>
    </xf>
    <xf numFmtId="0" fontId="0" fillId="0" borderId="0" xfId="0" applyFill="1" applyAlignment="1" applyProtection="1">
      <alignment horizontal="centerContinuous" vertical="center" wrapText="1"/>
      <protection/>
    </xf>
    <xf numFmtId="0" fontId="0" fillId="0" borderId="0" xfId="0" applyFill="1" applyAlignment="1" applyProtection="1">
      <alignment horizontal="centerContinuous"/>
      <protection/>
    </xf>
    <xf numFmtId="0" fontId="10" fillId="3" borderId="34" xfId="0" applyFont="1" applyFill="1" applyBorder="1" applyAlignment="1" applyProtection="1">
      <alignment horizontal="centerContinuous"/>
      <protection/>
    </xf>
    <xf numFmtId="0" fontId="10" fillId="3" borderId="20" xfId="0" applyFont="1" applyFill="1" applyBorder="1" applyAlignment="1" applyProtection="1">
      <alignment horizontal="centerContinuous"/>
      <protection/>
    </xf>
    <xf numFmtId="0" fontId="10" fillId="3" borderId="32" xfId="0" applyFont="1" applyFill="1" applyBorder="1" applyAlignment="1" applyProtection="1">
      <alignment horizontal="centerContinuous"/>
      <protection/>
    </xf>
    <xf numFmtId="0" fontId="10" fillId="3" borderId="34" xfId="0" applyFont="1" applyFill="1" applyBorder="1" applyAlignment="1" applyProtection="1">
      <alignment horizontal="centerContinuous" wrapText="1"/>
      <protection/>
    </xf>
    <xf numFmtId="0" fontId="10" fillId="0" borderId="32" xfId="0" applyFont="1" applyFill="1" applyBorder="1" applyAlignment="1" applyProtection="1">
      <alignment horizontal="centerContinuous"/>
      <protection/>
    </xf>
    <xf numFmtId="2" fontId="2" fillId="2" borderId="2" xfId="0" applyNumberFormat="1" applyFont="1" applyFill="1" applyBorder="1" applyAlignment="1" applyProtection="1">
      <alignment horizontal="center" vertical="center" wrapText="1"/>
      <protection locked="0"/>
    </xf>
    <xf numFmtId="2" fontId="2" fillId="2" borderId="5" xfId="0" applyNumberFormat="1" applyFont="1" applyFill="1" applyBorder="1" applyAlignment="1" applyProtection="1">
      <alignment horizontal="center" vertical="center" wrapText="1"/>
      <protection locked="0"/>
    </xf>
    <xf numFmtId="2" fontId="2" fillId="2" borderId="19" xfId="0" applyNumberFormat="1" applyFont="1" applyFill="1" applyBorder="1" applyAlignment="1" applyProtection="1">
      <alignment horizontal="center" vertical="center" wrapText="1"/>
      <protection locked="0"/>
    </xf>
    <xf numFmtId="0" fontId="6" fillId="3" borderId="35" xfId="20" applyFont="1" applyFill="1" applyBorder="1" applyAlignment="1" applyProtection="1">
      <alignment horizontal="center" vertical="center" wrapText="1"/>
      <protection/>
    </xf>
    <xf numFmtId="0" fontId="0" fillId="3" borderId="36" xfId="0" applyFill="1" applyBorder="1" applyAlignment="1" applyProtection="1">
      <alignment horizontal="center" vertical="center" wrapText="1"/>
      <protection/>
    </xf>
    <xf numFmtId="0" fontId="0" fillId="3" borderId="37" xfId="0" applyFill="1" applyBorder="1" applyAlignment="1" applyProtection="1">
      <alignment horizontal="center" vertical="center" wrapText="1"/>
      <protection/>
    </xf>
    <xf numFmtId="0" fontId="0" fillId="3" borderId="38" xfId="0" applyFill="1" applyBorder="1" applyAlignment="1" applyProtection="1">
      <alignment horizontal="center" vertical="center" wrapText="1"/>
      <protection/>
    </xf>
    <xf numFmtId="0" fontId="0" fillId="3" borderId="39" xfId="0" applyFill="1" applyBorder="1" applyAlignment="1" applyProtection="1">
      <alignment horizontal="center" vertical="center" wrapText="1"/>
      <protection/>
    </xf>
    <xf numFmtId="0" fontId="0" fillId="3" borderId="22" xfId="0" applyFill="1" applyBorder="1" applyAlignment="1" applyProtection="1">
      <alignment horizontal="center" vertical="center" wrapText="1"/>
      <protection/>
    </xf>
    <xf numFmtId="0" fontId="1" fillId="3" borderId="40" xfId="0" applyFont="1" applyFill="1" applyBorder="1" applyAlignment="1" applyProtection="1">
      <alignment horizontal="center" vertical="center" wrapText="1"/>
      <protection/>
    </xf>
    <xf numFmtId="0" fontId="1" fillId="3" borderId="41" xfId="0" applyFont="1" applyFill="1" applyBorder="1" applyAlignment="1" applyProtection="1">
      <alignment horizontal="center" vertical="center" wrapText="1"/>
      <protection/>
    </xf>
    <xf numFmtId="0" fontId="0" fillId="3" borderId="35" xfId="0" applyFill="1" applyBorder="1" applyAlignment="1" applyProtection="1">
      <alignment horizontal="left" vertical="top" wrapText="1"/>
      <protection/>
    </xf>
    <xf numFmtId="0" fontId="0" fillId="3" borderId="36" xfId="0" applyFill="1" applyBorder="1" applyAlignment="1" applyProtection="1">
      <alignment horizontal="left" vertical="top" wrapText="1"/>
      <protection/>
    </xf>
    <xf numFmtId="0" fontId="0" fillId="3" borderId="37" xfId="0" applyFill="1" applyBorder="1" applyAlignment="1" applyProtection="1">
      <alignment horizontal="left" vertical="top" wrapText="1"/>
      <protection/>
    </xf>
    <xf numFmtId="0" fontId="0" fillId="3" borderId="42" xfId="0" applyFill="1" applyBorder="1" applyAlignment="1" applyProtection="1">
      <alignment horizontal="left" vertical="top" wrapText="1"/>
      <protection/>
    </xf>
    <xf numFmtId="0" fontId="0" fillId="3" borderId="0" xfId="0" applyFill="1" applyBorder="1" applyAlignment="1" applyProtection="1">
      <alignment horizontal="left" vertical="top" wrapText="1"/>
      <protection/>
    </xf>
    <xf numFmtId="0" fontId="0" fillId="3" borderId="43" xfId="0" applyFill="1" applyBorder="1" applyAlignment="1" applyProtection="1">
      <alignment horizontal="left" vertical="top" wrapText="1"/>
      <protection/>
    </xf>
    <xf numFmtId="0" fontId="0" fillId="3" borderId="38" xfId="0" applyFill="1" applyBorder="1" applyAlignment="1" applyProtection="1">
      <alignment horizontal="left" vertical="top" wrapText="1"/>
      <protection/>
    </xf>
    <xf numFmtId="0" fontId="0" fillId="3" borderId="39" xfId="0" applyFill="1" applyBorder="1" applyAlignment="1" applyProtection="1">
      <alignment horizontal="left" vertical="top" wrapText="1"/>
      <protection/>
    </xf>
    <xf numFmtId="0" fontId="0" fillId="3" borderId="22" xfId="0" applyFill="1" applyBorder="1" applyAlignment="1" applyProtection="1">
      <alignment horizontal="left" vertical="top" wrapText="1"/>
      <protection/>
    </xf>
    <xf numFmtId="0" fontId="5" fillId="3" borderId="34" xfId="0" applyFont="1" applyFill="1" applyBorder="1" applyAlignment="1" applyProtection="1">
      <alignment horizontal="center" vertical="center" wrapText="1"/>
      <protection/>
    </xf>
    <xf numFmtId="0" fontId="5" fillId="3" borderId="20" xfId="0" applyFont="1" applyFill="1" applyBorder="1" applyAlignment="1" applyProtection="1">
      <alignment horizontal="center" vertical="center" wrapText="1"/>
      <protection/>
    </xf>
    <xf numFmtId="0" fontId="5" fillId="3" borderId="32" xfId="0" applyFont="1" applyFill="1" applyBorder="1" applyAlignment="1" applyProtection="1">
      <alignment horizontal="center" vertical="center" wrapText="1"/>
      <protection/>
    </xf>
    <xf numFmtId="0" fontId="0" fillId="0" borderId="44" xfId="0" applyFill="1" applyBorder="1" applyAlignment="1" applyProtection="1">
      <alignment wrapText="1"/>
      <protection/>
    </xf>
    <xf numFmtId="0" fontId="0" fillId="0" borderId="45" xfId="0" applyFill="1" applyBorder="1" applyAlignment="1" applyProtection="1">
      <alignment wrapText="1"/>
      <protection/>
    </xf>
    <xf numFmtId="0" fontId="0" fillId="0" borderId="17" xfId="0" applyFill="1" applyBorder="1" applyAlignment="1" applyProtection="1">
      <alignment wrapText="1"/>
      <protection/>
    </xf>
    <xf numFmtId="0" fontId="0" fillId="0" borderId="46" xfId="0" applyFill="1" applyBorder="1" applyAlignment="1" applyProtection="1">
      <alignment wrapText="1"/>
      <protection/>
    </xf>
    <xf numFmtId="0" fontId="0" fillId="0" borderId="0" xfId="0" applyFill="1" applyBorder="1" applyAlignment="1" applyProtection="1">
      <alignment wrapText="1"/>
      <protection/>
    </xf>
    <xf numFmtId="0" fontId="0" fillId="0" borderId="31" xfId="0" applyFill="1" applyBorder="1" applyAlignment="1" applyProtection="1">
      <alignment wrapText="1"/>
      <protection/>
    </xf>
    <xf numFmtId="0" fontId="0" fillId="0" borderId="47" xfId="0" applyFill="1" applyBorder="1" applyAlignment="1" applyProtection="1">
      <alignment wrapText="1"/>
      <protection/>
    </xf>
    <xf numFmtId="0" fontId="0" fillId="0" borderId="48" xfId="0" applyFill="1" applyBorder="1" applyAlignment="1" applyProtection="1">
      <alignment wrapText="1"/>
      <protection/>
    </xf>
    <xf numFmtId="0" fontId="0" fillId="0" borderId="14" xfId="0" applyFill="1" applyBorder="1" applyAlignment="1" applyProtection="1">
      <alignment wrapText="1"/>
      <protection/>
    </xf>
    <xf numFmtId="0" fontId="0" fillId="0" borderId="0" xfId="0" applyAlignment="1" applyProtection="1">
      <alignment horizontal="center" vertical="center" wrapText="1"/>
      <protection/>
    </xf>
    <xf numFmtId="0" fontId="5" fillId="0" borderId="34"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0" fillId="0" borderId="44" xfId="0" applyFill="1" applyBorder="1" applyAlignment="1" applyProtection="1">
      <alignment vertical="top" wrapText="1"/>
      <protection/>
    </xf>
    <xf numFmtId="0" fontId="0" fillId="0" borderId="45" xfId="0" applyFill="1" applyBorder="1" applyAlignment="1" applyProtection="1">
      <alignment vertical="top" wrapText="1"/>
      <protection/>
    </xf>
    <xf numFmtId="0" fontId="0" fillId="0" borderId="17" xfId="0" applyFill="1" applyBorder="1" applyAlignment="1" applyProtection="1">
      <alignment vertical="top" wrapText="1"/>
      <protection/>
    </xf>
    <xf numFmtId="0" fontId="0" fillId="0" borderId="46" xfId="0" applyFill="1" applyBorder="1" applyAlignment="1" applyProtection="1">
      <alignment vertical="top" wrapText="1"/>
      <protection/>
    </xf>
    <xf numFmtId="0" fontId="0" fillId="0" borderId="0" xfId="0" applyFill="1" applyBorder="1" applyAlignment="1" applyProtection="1">
      <alignment vertical="top" wrapText="1"/>
      <protection/>
    </xf>
    <xf numFmtId="0" fontId="0" fillId="0" borderId="31" xfId="0" applyFill="1" applyBorder="1" applyAlignment="1" applyProtection="1">
      <alignment vertical="top" wrapText="1"/>
      <protection/>
    </xf>
    <xf numFmtId="0" fontId="0" fillId="0" borderId="47" xfId="0" applyFill="1" applyBorder="1" applyAlignment="1" applyProtection="1">
      <alignment vertical="top" wrapText="1"/>
      <protection/>
    </xf>
    <xf numFmtId="0" fontId="0" fillId="0" borderId="48" xfId="0" applyFill="1" applyBorder="1" applyAlignment="1" applyProtection="1">
      <alignment vertical="top" wrapText="1"/>
      <protection/>
    </xf>
    <xf numFmtId="0" fontId="0" fillId="0" borderId="14" xfId="0" applyFill="1" applyBorder="1" applyAlignment="1" applyProtection="1">
      <alignment vertical="top" wrapText="1"/>
      <protection/>
    </xf>
    <xf numFmtId="0" fontId="1" fillId="3" borderId="49" xfId="0" applyFont="1" applyFill="1" applyBorder="1" applyAlignment="1" applyProtection="1">
      <alignment horizontal="center" vertical="center" wrapText="1"/>
      <protection/>
    </xf>
    <xf numFmtId="0" fontId="0" fillId="0" borderId="44" xfId="0" applyFill="1" applyBorder="1" applyAlignment="1" applyProtection="1">
      <alignment horizontal="left" vertical="top" wrapText="1"/>
      <protection/>
    </xf>
    <xf numFmtId="0" fontId="0" fillId="0" borderId="45" xfId="0" applyFill="1" applyBorder="1" applyAlignment="1" applyProtection="1">
      <alignment horizontal="left" vertical="top" wrapText="1"/>
      <protection/>
    </xf>
    <xf numFmtId="0" fontId="0" fillId="0" borderId="17" xfId="0" applyFill="1" applyBorder="1" applyAlignment="1" applyProtection="1">
      <alignment horizontal="left" vertical="top" wrapText="1"/>
      <protection/>
    </xf>
    <xf numFmtId="0" fontId="0" fillId="0" borderId="46" xfId="0" applyFill="1" applyBorder="1" applyAlignment="1" applyProtection="1">
      <alignment horizontal="left" vertical="top" wrapText="1"/>
      <protection/>
    </xf>
    <xf numFmtId="0" fontId="0" fillId="0" borderId="0" xfId="0" applyFill="1" applyBorder="1" applyAlignment="1" applyProtection="1">
      <alignment horizontal="left" vertical="top" wrapText="1"/>
      <protection/>
    </xf>
    <xf numFmtId="0" fontId="0" fillId="0" borderId="31" xfId="0" applyFill="1" applyBorder="1" applyAlignment="1" applyProtection="1">
      <alignment horizontal="left" vertical="top" wrapText="1"/>
      <protection/>
    </xf>
    <xf numFmtId="0" fontId="0" fillId="0" borderId="47" xfId="0" applyFill="1" applyBorder="1" applyAlignment="1" applyProtection="1">
      <alignment horizontal="left" vertical="top" wrapText="1"/>
      <protection/>
    </xf>
    <xf numFmtId="0" fontId="0" fillId="0" borderId="48" xfId="0" applyFill="1" applyBorder="1" applyAlignment="1" applyProtection="1">
      <alignment horizontal="left" vertical="top" wrapText="1"/>
      <protection/>
    </xf>
    <xf numFmtId="0" fontId="0" fillId="0" borderId="14" xfId="0" applyFill="1" applyBorder="1" applyAlignment="1" applyProtection="1">
      <alignment horizontal="left" vertical="top" wrapText="1"/>
      <protection/>
    </xf>
    <xf numFmtId="0" fontId="0" fillId="3" borderId="7" xfId="0" applyFill="1" applyBorder="1" applyAlignment="1" applyProtection="1">
      <alignment horizontal="center" vertical="center" wrapText="1"/>
      <protection/>
    </xf>
    <xf numFmtId="0" fontId="7" fillId="3" borderId="34" xfId="0" applyFont="1" applyFill="1" applyBorder="1" applyAlignment="1" applyProtection="1">
      <alignment horizontal="centerContinuous" vertical="center" wrapText="1"/>
      <protection/>
    </xf>
    <xf numFmtId="0" fontId="7" fillId="3" borderId="20" xfId="0" applyFont="1" applyFill="1" applyBorder="1" applyAlignment="1" applyProtection="1">
      <alignment horizontal="centerContinuous" vertical="center" wrapText="1"/>
      <protection/>
    </xf>
    <xf numFmtId="0" fontId="7" fillId="3" borderId="32" xfId="0" applyFont="1" applyFill="1" applyBorder="1" applyAlignment="1" applyProtection="1">
      <alignment horizontal="centerContinuous" vertical="center" wrapText="1"/>
      <protection/>
    </xf>
    <xf numFmtId="0" fontId="7" fillId="3" borderId="0" xfId="0" applyFont="1" applyFill="1" applyBorder="1" applyAlignment="1" applyProtection="1">
      <alignment vertical="center" wrapText="1"/>
      <protection/>
    </xf>
    <xf numFmtId="0" fontId="7" fillId="0" borderId="0" xfId="0" applyFont="1" applyBorder="1" applyAlignment="1" applyProtection="1">
      <alignment horizontal="center" vertical="center" wrapText="1"/>
      <protection/>
    </xf>
    <xf numFmtId="49" fontId="20" fillId="3" borderId="34" xfId="0" applyNumberFormat="1" applyFont="1" applyFill="1" applyBorder="1" applyAlignment="1" applyProtection="1">
      <alignment horizontal="center" vertical="center" wrapText="1"/>
      <protection/>
    </xf>
    <xf numFmtId="49" fontId="7" fillId="3" borderId="20" xfId="0" applyNumberFormat="1" applyFont="1" applyFill="1" applyBorder="1" applyAlignment="1" applyProtection="1">
      <alignment horizontal="centerContinuous" vertical="center" wrapText="1"/>
      <protection/>
    </xf>
    <xf numFmtId="49" fontId="7" fillId="3" borderId="32" xfId="0" applyNumberFormat="1" applyFont="1" applyFill="1" applyBorder="1" applyAlignment="1" applyProtection="1">
      <alignment horizontal="centerContinuous" vertical="center" wrapText="1"/>
      <protection/>
    </xf>
    <xf numFmtId="49" fontId="7" fillId="3" borderId="0" xfId="0" applyNumberFormat="1" applyFont="1" applyFill="1" applyBorder="1" applyAlignment="1" applyProtection="1">
      <alignment horizontal="centerContinuous" vertical="center" wrapText="1"/>
      <protection/>
    </xf>
    <xf numFmtId="0" fontId="7" fillId="3" borderId="0" xfId="0" applyFont="1" applyFill="1" applyBorder="1" applyAlignment="1" applyProtection="1">
      <alignment horizontal="center" vertical="center" wrapText="1"/>
      <protection/>
    </xf>
    <xf numFmtId="0" fontId="7" fillId="3" borderId="0" xfId="0" applyFont="1" applyFill="1" applyAlignment="1" applyProtection="1">
      <alignment horizontal="center" vertical="center" wrapText="1"/>
      <protection/>
    </xf>
    <xf numFmtId="0" fontId="7" fillId="0" borderId="0" xfId="0" applyFont="1" applyAlignment="1" applyProtection="1">
      <alignment horizontal="center" vertical="center" wrapText="1"/>
      <protection/>
    </xf>
    <xf numFmtId="0" fontId="7" fillId="3" borderId="40" xfId="0" applyFont="1" applyFill="1" applyBorder="1" applyAlignment="1" applyProtection="1">
      <alignment horizontal="center" vertical="center" wrapText="1"/>
      <protection/>
    </xf>
    <xf numFmtId="0" fontId="2" fillId="3" borderId="50" xfId="0" applyFont="1" applyFill="1" applyBorder="1" applyAlignment="1" applyProtection="1">
      <alignment horizontal="center" vertical="center" wrapText="1"/>
      <protection/>
    </xf>
    <xf numFmtId="0" fontId="2" fillId="3" borderId="51" xfId="0" applyFont="1" applyFill="1" applyBorder="1" applyAlignment="1" applyProtection="1">
      <alignment horizontal="center" vertical="center" wrapText="1"/>
      <protection/>
    </xf>
    <xf numFmtId="0" fontId="2" fillId="3" borderId="52" xfId="0" applyFont="1" applyFill="1" applyBorder="1" applyAlignment="1" applyProtection="1">
      <alignment horizontal="center" vertical="center" wrapText="1"/>
      <protection/>
    </xf>
    <xf numFmtId="0" fontId="7" fillId="3" borderId="53" xfId="0" applyFont="1" applyFill="1" applyBorder="1" applyAlignment="1" applyProtection="1">
      <alignment horizontal="center" vertical="center" wrapText="1"/>
      <protection/>
    </xf>
    <xf numFmtId="0" fontId="2" fillId="3" borderId="10" xfId="0" applyFont="1" applyFill="1" applyBorder="1" applyAlignment="1" applyProtection="1">
      <alignment horizontal="center" vertical="center" wrapText="1"/>
      <protection/>
    </xf>
    <xf numFmtId="0" fontId="2" fillId="3" borderId="6" xfId="0" applyFont="1" applyFill="1" applyBorder="1" applyAlignment="1" applyProtection="1">
      <alignment horizontal="center" vertical="center" wrapText="1"/>
      <protection/>
    </xf>
    <xf numFmtId="0" fontId="7" fillId="3" borderId="41" xfId="0" applyFont="1" applyFill="1" applyBorder="1" applyAlignment="1" applyProtection="1">
      <alignment horizontal="center" vertical="center" wrapText="1"/>
      <protection/>
    </xf>
    <xf numFmtId="0" fontId="2" fillId="3" borderId="53" xfId="0" applyFont="1" applyFill="1" applyBorder="1" applyAlignment="1" applyProtection="1">
      <alignment horizontal="center" vertical="center"/>
      <protection/>
    </xf>
    <xf numFmtId="0" fontId="7" fillId="3" borderId="13" xfId="0" applyFont="1" applyFill="1" applyBorder="1" applyAlignment="1" applyProtection="1">
      <alignment horizontal="center" vertical="center" wrapText="1"/>
      <protection/>
    </xf>
    <xf numFmtId="0" fontId="2" fillId="3" borderId="7" xfId="0" applyFont="1" applyFill="1" applyBorder="1" applyAlignment="1" applyProtection="1">
      <alignment horizontal="center" vertical="center" wrapText="1"/>
      <protection/>
    </xf>
    <xf numFmtId="0" fontId="2" fillId="3" borderId="5" xfId="0" applyFont="1" applyFill="1" applyBorder="1" applyAlignment="1" applyProtection="1">
      <alignment horizontal="center" vertical="center" wrapText="1"/>
      <protection/>
    </xf>
    <xf numFmtId="0" fontId="2" fillId="3" borderId="13" xfId="0" applyFont="1" applyFill="1" applyBorder="1" applyAlignment="1" applyProtection="1">
      <alignment horizontal="center" vertical="center"/>
      <protection/>
    </xf>
    <xf numFmtId="0" fontId="7" fillId="3" borderId="0" xfId="0" applyFont="1" applyFill="1" applyAlignment="1" applyProtection="1">
      <alignment horizontal="center" vertical="center"/>
      <protection/>
    </xf>
    <xf numFmtId="0" fontId="7" fillId="0" borderId="0" xfId="0" applyFont="1" applyAlignment="1" applyProtection="1">
      <alignment horizontal="center" vertical="center"/>
      <protection/>
    </xf>
    <xf numFmtId="1" fontId="2" fillId="3" borderId="13" xfId="0" applyNumberFormat="1" applyFont="1" applyFill="1" applyBorder="1" applyAlignment="1" applyProtection="1">
      <alignment horizontal="center" vertical="center" wrapText="1"/>
      <protection/>
    </xf>
    <xf numFmtId="0" fontId="2" fillId="3" borderId="7" xfId="0" applyFont="1" applyFill="1" applyBorder="1" applyAlignment="1" applyProtection="1">
      <alignment horizontal="center" vertical="center" wrapText="1"/>
      <protection/>
    </xf>
    <xf numFmtId="0" fontId="2" fillId="3" borderId="5" xfId="0" applyFont="1" applyFill="1" applyBorder="1" applyAlignment="1" applyProtection="1">
      <alignment horizontal="center" vertical="center" wrapText="1"/>
      <protection/>
    </xf>
    <xf numFmtId="1" fontId="2" fillId="3" borderId="1" xfId="0" applyNumberFormat="1" applyFont="1" applyFill="1" applyBorder="1" applyAlignment="1" applyProtection="1">
      <alignment horizontal="center" vertical="center" wrapText="1"/>
      <protection/>
    </xf>
    <xf numFmtId="0" fontId="2" fillId="3" borderId="54" xfId="0" applyFont="1" applyFill="1" applyBorder="1" applyAlignment="1" applyProtection="1">
      <alignment horizontal="center" vertical="center" wrapText="1"/>
      <protection/>
    </xf>
    <xf numFmtId="0" fontId="2" fillId="3" borderId="28" xfId="0" applyFont="1" applyFill="1" applyBorder="1" applyAlignment="1" applyProtection="1">
      <alignment horizontal="center" vertical="center" wrapText="1"/>
      <protection/>
    </xf>
    <xf numFmtId="0" fontId="2" fillId="3" borderId="15" xfId="0" applyFont="1" applyFill="1" applyBorder="1" applyAlignment="1" applyProtection="1">
      <alignment horizontal="center" vertical="center" wrapText="1"/>
      <protection/>
    </xf>
    <xf numFmtId="0" fontId="7" fillId="3" borderId="49" xfId="0" applyFont="1" applyFill="1" applyBorder="1" applyAlignment="1" applyProtection="1">
      <alignment horizontal="center" vertical="center" wrapText="1"/>
      <protection/>
    </xf>
    <xf numFmtId="0" fontId="2" fillId="3" borderId="1" xfId="0" applyFont="1" applyFill="1" applyBorder="1" applyAlignment="1" applyProtection="1">
      <alignment horizontal="center" vertical="center" wrapText="1"/>
      <protection/>
    </xf>
    <xf numFmtId="0" fontId="7" fillId="3" borderId="1" xfId="0" applyFont="1" applyFill="1" applyBorder="1" applyAlignment="1" applyProtection="1">
      <alignment horizontal="center" vertical="center" wrapText="1"/>
      <protection/>
    </xf>
    <xf numFmtId="1" fontId="7" fillId="3" borderId="0" xfId="0" applyNumberFormat="1" applyFont="1" applyFill="1" applyBorder="1" applyAlignment="1" applyProtection="1">
      <alignment horizontal="center" vertical="center" wrapText="1"/>
      <protection/>
    </xf>
    <xf numFmtId="0" fontId="7" fillId="0" borderId="0" xfId="0" applyFont="1" applyFill="1" applyAlignment="1" applyProtection="1">
      <alignment horizontal="center" vertical="center" wrapText="1"/>
      <protection/>
    </xf>
    <xf numFmtId="0" fontId="7" fillId="3" borderId="35" xfId="0" applyFont="1" applyFill="1" applyBorder="1" applyAlignment="1" applyProtection="1">
      <alignment horizontal="center" vertical="center" wrapText="1"/>
      <protection/>
    </xf>
    <xf numFmtId="0" fontId="7" fillId="3" borderId="37" xfId="0" applyFont="1" applyFill="1" applyBorder="1" applyAlignment="1" applyProtection="1">
      <alignment horizontal="center" vertical="center" wrapText="1"/>
      <protection/>
    </xf>
    <xf numFmtId="0" fontId="2" fillId="3" borderId="9" xfId="0" applyFont="1" applyFill="1" applyBorder="1" applyAlignment="1" applyProtection="1">
      <alignment horizontal="center" vertical="center" wrapText="1"/>
      <protection/>
    </xf>
    <xf numFmtId="0" fontId="2" fillId="3" borderId="10" xfId="0" applyFont="1" applyFill="1" applyBorder="1" applyAlignment="1" applyProtection="1">
      <alignment horizontal="center" vertical="center"/>
      <protection/>
    </xf>
    <xf numFmtId="0" fontId="2" fillId="3" borderId="55"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2" fillId="3" borderId="56" xfId="0" applyFont="1" applyFill="1" applyBorder="1" applyAlignment="1" applyProtection="1">
      <alignment horizontal="center" vertical="center" wrapText="1"/>
      <protection/>
    </xf>
    <xf numFmtId="0" fontId="7" fillId="3" borderId="50" xfId="0" applyFont="1" applyFill="1" applyBorder="1" applyAlignment="1" applyProtection="1">
      <alignment horizontal="center" vertical="center" wrapText="1"/>
      <protection/>
    </xf>
    <xf numFmtId="1" fontId="2" fillId="3" borderId="6" xfId="0" applyNumberFormat="1" applyFont="1" applyFill="1" applyBorder="1" applyAlignment="1" applyProtection="1">
      <alignment horizontal="center" vertical="center" wrapText="1"/>
      <protection/>
    </xf>
    <xf numFmtId="0" fontId="7" fillId="3" borderId="42" xfId="0" applyFont="1" applyFill="1" applyBorder="1" applyAlignment="1" applyProtection="1">
      <alignment horizontal="center" vertical="center" wrapText="1"/>
      <protection/>
    </xf>
    <xf numFmtId="0" fontId="7" fillId="3" borderId="43" xfId="0" applyFont="1" applyFill="1" applyBorder="1" applyAlignment="1" applyProtection="1">
      <alignment horizontal="center" vertical="center" wrapText="1"/>
      <protection/>
    </xf>
    <xf numFmtId="0" fontId="2" fillId="3" borderId="25" xfId="0" applyFont="1" applyFill="1" applyBorder="1" applyAlignment="1" applyProtection="1">
      <alignment horizontal="center" vertical="center" wrapText="1"/>
      <protection/>
    </xf>
    <xf numFmtId="0" fontId="7" fillId="3" borderId="5" xfId="0" applyFont="1" applyFill="1" applyBorder="1" applyAlignment="1" applyProtection="1">
      <alignment horizontal="center" vertical="center" wrapText="1"/>
      <protection/>
    </xf>
    <xf numFmtId="0" fontId="2" fillId="3" borderId="12" xfId="0" applyFont="1" applyFill="1" applyBorder="1" applyAlignment="1" applyProtection="1">
      <alignment horizontal="center" vertical="center" wrapText="1"/>
      <protection/>
    </xf>
    <xf numFmtId="0" fontId="7" fillId="3" borderId="57" xfId="0" applyFont="1" applyFill="1" applyBorder="1" applyAlignment="1" applyProtection="1">
      <alignment horizontal="center" vertical="center" wrapText="1"/>
      <protection/>
    </xf>
    <xf numFmtId="1" fontId="2" fillId="3" borderId="5" xfId="0" applyNumberFormat="1" applyFont="1" applyFill="1" applyBorder="1" applyAlignment="1" applyProtection="1">
      <alignment horizontal="center" vertical="center" wrapText="1"/>
      <protection/>
    </xf>
    <xf numFmtId="0" fontId="7" fillId="3" borderId="38" xfId="0" applyFont="1" applyFill="1" applyBorder="1" applyAlignment="1" applyProtection="1">
      <alignment horizontal="center" vertical="center" wrapText="1"/>
      <protection/>
    </xf>
    <xf numFmtId="0" fontId="7" fillId="3" borderId="22" xfId="0" applyFont="1" applyFill="1" applyBorder="1" applyAlignment="1" applyProtection="1">
      <alignment horizontal="center" vertical="center" wrapText="1"/>
      <protection/>
    </xf>
    <xf numFmtId="0" fontId="2" fillId="2" borderId="11" xfId="0" applyFont="1" applyFill="1" applyBorder="1" applyAlignment="1" applyProtection="1">
      <alignment horizontal="center" vertical="center" wrapText="1"/>
      <protection locked="0"/>
    </xf>
    <xf numFmtId="0" fontId="7" fillId="3" borderId="58" xfId="0" applyFont="1" applyFill="1" applyBorder="1" applyAlignment="1" applyProtection="1">
      <alignment horizontal="center" vertical="center" wrapText="1"/>
      <protection/>
    </xf>
    <xf numFmtId="0" fontId="7" fillId="3" borderId="0" xfId="0" applyFont="1" applyFill="1" applyBorder="1" applyAlignment="1" applyProtection="1">
      <alignment horizontal="left" vertical="center" wrapText="1"/>
      <protection/>
    </xf>
    <xf numFmtId="0" fontId="20" fillId="3" borderId="0" xfId="0" applyFont="1" applyFill="1" applyBorder="1" applyAlignment="1" applyProtection="1">
      <alignment horizontal="center" vertical="center"/>
      <protection/>
    </xf>
    <xf numFmtId="0" fontId="2" fillId="3" borderId="53" xfId="0" applyFont="1" applyFill="1" applyBorder="1" applyAlignment="1" applyProtection="1">
      <alignment horizontal="center" vertical="center" wrapText="1"/>
      <protection/>
    </xf>
    <xf numFmtId="0" fontId="2" fillId="3" borderId="0" xfId="0" applyFont="1" applyFill="1" applyBorder="1" applyAlignment="1" applyProtection="1">
      <alignment horizontal="center" vertical="center" wrapText="1"/>
      <protection/>
    </xf>
    <xf numFmtId="0" fontId="2" fillId="3" borderId="13" xfId="0" applyFont="1" applyFill="1" applyBorder="1" applyAlignment="1" applyProtection="1">
      <alignment horizontal="center" vertical="center" wrapText="1"/>
      <protection/>
    </xf>
    <xf numFmtId="0" fontId="2" fillId="3" borderId="35" xfId="0" applyFont="1" applyFill="1" applyBorder="1" applyAlignment="1" applyProtection="1">
      <alignment horizontal="center" vertical="center" wrapText="1"/>
      <protection/>
    </xf>
    <xf numFmtId="0" fontId="2" fillId="3" borderId="0" xfId="0" applyFont="1" applyFill="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3" borderId="42" xfId="0" applyFont="1" applyFill="1" applyBorder="1" applyAlignment="1" applyProtection="1">
      <alignment horizontal="center" vertical="center" wrapText="1"/>
      <protection/>
    </xf>
    <xf numFmtId="0" fontId="2" fillId="3" borderId="38" xfId="0" applyFont="1" applyFill="1" applyBorder="1" applyAlignment="1" applyProtection="1">
      <alignment horizontal="center" vertical="center" wrapText="1"/>
      <protection/>
    </xf>
    <xf numFmtId="2" fontId="7" fillId="3" borderId="0" xfId="0" applyNumberFormat="1" applyFont="1" applyFill="1" applyBorder="1" applyAlignment="1" applyProtection="1">
      <alignment horizontal="center" vertical="center" wrapText="1"/>
      <protection/>
    </xf>
    <xf numFmtId="2" fontId="7" fillId="3" borderId="32" xfId="0" applyNumberFormat="1" applyFont="1" applyFill="1" applyBorder="1" applyAlignment="1" applyProtection="1">
      <alignment horizontal="centerContinuous" vertical="center" wrapText="1"/>
      <protection/>
    </xf>
    <xf numFmtId="0" fontId="7" fillId="0" borderId="0" xfId="0" applyFont="1" applyFill="1" applyBorder="1" applyAlignment="1" applyProtection="1">
      <alignment horizontal="center" vertical="center" wrapText="1"/>
      <protection/>
    </xf>
    <xf numFmtId="0" fontId="7" fillId="3" borderId="59" xfId="0" applyFont="1" applyFill="1" applyBorder="1" applyAlignment="1" applyProtection="1">
      <alignment horizontal="center" vertical="center" wrapText="1"/>
      <protection/>
    </xf>
    <xf numFmtId="0" fontId="7" fillId="3" borderId="36" xfId="0" applyFont="1" applyFill="1" applyBorder="1" applyAlignment="1" applyProtection="1">
      <alignment horizontal="center" vertical="center" wrapText="1"/>
      <protection/>
    </xf>
    <xf numFmtId="0" fontId="7" fillId="3" borderId="60" xfId="0" applyFont="1" applyFill="1" applyBorder="1" applyAlignment="1" applyProtection="1">
      <alignment horizontal="center" vertical="center" wrapText="1"/>
      <protection/>
    </xf>
    <xf numFmtId="0" fontId="2" fillId="3" borderId="13" xfId="0" applyFont="1" applyFill="1" applyBorder="1" applyAlignment="1" applyProtection="1">
      <alignment horizontal="center" vertical="center" wrapText="1"/>
      <protection/>
    </xf>
    <xf numFmtId="0" fontId="7" fillId="3" borderId="26" xfId="0" applyFont="1" applyFill="1" applyBorder="1" applyAlignment="1" applyProtection="1">
      <alignment horizontal="center" vertical="center" wrapText="1"/>
      <protection/>
    </xf>
    <xf numFmtId="0" fontId="7" fillId="3" borderId="59" xfId="0" applyFont="1" applyFill="1" applyBorder="1" applyAlignment="1" applyProtection="1">
      <alignment horizontal="center" vertical="center" wrapText="1"/>
      <protection/>
    </xf>
    <xf numFmtId="0" fontId="7" fillId="3" borderId="61" xfId="0" applyFont="1" applyFill="1" applyBorder="1" applyAlignment="1" applyProtection="1">
      <alignment horizontal="center" vertical="center" wrapText="1"/>
      <protection/>
    </xf>
    <xf numFmtId="0" fontId="2" fillId="3" borderId="60" xfId="0" applyFont="1" applyFill="1" applyBorder="1" applyAlignment="1" applyProtection="1">
      <alignment horizontal="center" vertical="center" wrapText="1"/>
      <protection/>
    </xf>
    <xf numFmtId="0" fontId="2" fillId="3" borderId="26" xfId="0" applyFont="1" applyFill="1" applyBorder="1" applyAlignment="1" applyProtection="1">
      <alignment horizontal="center" vertical="center" wrapText="1"/>
      <protection/>
    </xf>
    <xf numFmtId="0" fontId="2" fillId="3" borderId="21" xfId="0" applyFont="1" applyFill="1" applyBorder="1" applyAlignment="1" applyProtection="1">
      <alignment horizontal="center" vertical="center" wrapText="1"/>
      <protection/>
    </xf>
    <xf numFmtId="0" fontId="2" fillId="3" borderId="27" xfId="0" applyFont="1" applyFill="1" applyBorder="1" applyAlignment="1" applyProtection="1">
      <alignment horizontal="center" vertical="center" wrapText="1"/>
      <protection/>
    </xf>
    <xf numFmtId="0" fontId="2" fillId="3" borderId="62" xfId="0" applyFont="1" applyFill="1" applyBorder="1" applyAlignment="1" applyProtection="1">
      <alignment horizontal="center" vertical="center" wrapText="1"/>
      <protection/>
    </xf>
    <xf numFmtId="0" fontId="7" fillId="3" borderId="21" xfId="0" applyFont="1" applyFill="1" applyBorder="1" applyAlignment="1" applyProtection="1">
      <alignment horizontal="center" vertical="center" wrapText="1"/>
      <protection/>
    </xf>
    <xf numFmtId="0" fontId="7" fillId="3" borderId="34" xfId="0" applyFont="1" applyFill="1" applyBorder="1" applyAlignment="1" applyProtection="1">
      <alignment horizontal="center" vertical="center" wrapText="1"/>
      <protection/>
    </xf>
    <xf numFmtId="0" fontId="7" fillId="3" borderId="32" xfId="0" applyFont="1" applyFill="1" applyBorder="1" applyAlignment="1" applyProtection="1">
      <alignment horizontal="center" vertical="center" wrapText="1"/>
      <protection/>
    </xf>
    <xf numFmtId="0" fontId="2" fillId="3" borderId="63" xfId="0" applyFont="1" applyFill="1" applyBorder="1" applyAlignment="1" applyProtection="1">
      <alignment horizontal="center" vertical="center" wrapText="1"/>
      <protection/>
    </xf>
    <xf numFmtId="0" fontId="20" fillId="3" borderId="0" xfId="0" applyFont="1" applyFill="1" applyAlignment="1" applyProtection="1">
      <alignment horizontal="center" vertical="center"/>
      <protection/>
    </xf>
    <xf numFmtId="0" fontId="7" fillId="3" borderId="20" xfId="0" applyFont="1" applyFill="1" applyBorder="1" applyAlignment="1" applyProtection="1">
      <alignment horizontal="center" vertical="center" wrapText="1"/>
      <protection/>
    </xf>
    <xf numFmtId="0" fontId="2" fillId="3" borderId="62" xfId="0" applyFont="1" applyFill="1" applyBorder="1" applyAlignment="1" applyProtection="1">
      <alignment horizontal="center" vertical="center" wrapText="1"/>
      <protection/>
    </xf>
    <xf numFmtId="0" fontId="2" fillId="3" borderId="18" xfId="0" applyFont="1" applyFill="1" applyBorder="1" applyAlignment="1" applyProtection="1">
      <alignment horizontal="center" vertical="center" wrapText="1"/>
      <protection/>
    </xf>
    <xf numFmtId="0" fontId="2" fillId="3" borderId="57" xfId="0" applyFont="1" applyFill="1" applyBorder="1" applyAlignment="1" applyProtection="1">
      <alignment horizontal="center" vertical="center" wrapText="1"/>
      <protection/>
    </xf>
    <xf numFmtId="0" fontId="2" fillId="3" borderId="64" xfId="0" applyFont="1" applyFill="1" applyBorder="1" applyAlignment="1" applyProtection="1">
      <alignment horizontal="center" vertical="center" wrapText="1"/>
      <protection/>
    </xf>
    <xf numFmtId="0" fontId="2" fillId="3" borderId="28" xfId="0" applyFont="1" applyFill="1" applyBorder="1" applyAlignment="1" applyProtection="1">
      <alignment horizontal="center" vertical="center" wrapText="1"/>
      <protection/>
    </xf>
    <xf numFmtId="0" fontId="2" fillId="3" borderId="17" xfId="0" applyFont="1" applyFill="1" applyBorder="1" applyAlignment="1" applyProtection="1">
      <alignment horizontal="center" vertical="center" wrapText="1"/>
      <protection/>
    </xf>
    <xf numFmtId="0" fontId="7" fillId="3" borderId="34" xfId="0" applyFont="1" applyFill="1" applyBorder="1" applyAlignment="1" applyProtection="1">
      <alignment horizontal="center" vertical="center" wrapText="1"/>
      <protection/>
    </xf>
    <xf numFmtId="0" fontId="7" fillId="3" borderId="20" xfId="0" applyFont="1" applyFill="1" applyBorder="1" applyAlignment="1" applyProtection="1">
      <alignment horizontal="center" vertical="center" wrapText="1"/>
      <protection/>
    </xf>
    <xf numFmtId="0" fontId="2" fillId="3" borderId="65" xfId="0" applyFont="1" applyFill="1" applyBorder="1" applyAlignment="1" applyProtection="1">
      <alignment horizontal="center" vertical="center" wrapText="1"/>
      <protection/>
    </xf>
    <xf numFmtId="49" fontId="20" fillId="3" borderId="38" xfId="0" applyNumberFormat="1" applyFont="1" applyFill="1" applyBorder="1" applyAlignment="1" applyProtection="1">
      <alignment horizontal="center" vertical="center" wrapText="1"/>
      <protection/>
    </xf>
    <xf numFmtId="0" fontId="7" fillId="3" borderId="10" xfId="0" applyFont="1" applyFill="1" applyBorder="1" applyAlignment="1" applyProtection="1">
      <alignment horizontal="center" vertical="center" wrapText="1"/>
      <protection/>
    </xf>
    <xf numFmtId="0" fontId="7" fillId="3" borderId="7" xfId="0" applyFont="1" applyFill="1" applyBorder="1" applyAlignment="1" applyProtection="1">
      <alignment horizontal="center" vertical="center" wrapText="1"/>
      <protection/>
    </xf>
    <xf numFmtId="0" fontId="2" fillId="3" borderId="36" xfId="0" applyFont="1" applyFill="1" applyBorder="1" applyAlignment="1" applyProtection="1">
      <alignment horizontal="center" vertical="center" wrapText="1"/>
      <protection/>
    </xf>
    <xf numFmtId="0" fontId="2" fillId="3" borderId="37" xfId="0" applyFont="1" applyFill="1" applyBorder="1" applyAlignment="1" applyProtection="1">
      <alignment horizontal="center" vertical="center" wrapText="1"/>
      <protection/>
    </xf>
    <xf numFmtId="0" fontId="2" fillId="3" borderId="39" xfId="0" applyFont="1" applyFill="1" applyBorder="1" applyAlignment="1" applyProtection="1">
      <alignment horizontal="center" vertical="center" wrapText="1"/>
      <protection/>
    </xf>
    <xf numFmtId="0" fontId="2" fillId="3" borderId="22" xfId="0" applyFont="1" applyFill="1" applyBorder="1" applyAlignment="1" applyProtection="1">
      <alignment horizontal="center" vertical="center" wrapText="1"/>
      <protection/>
    </xf>
    <xf numFmtId="0" fontId="7" fillId="7" borderId="13" xfId="0" applyFont="1" applyFill="1" applyBorder="1" applyAlignment="1" applyProtection="1">
      <alignment horizontal="center" vertical="center" wrapText="1"/>
      <protection/>
    </xf>
    <xf numFmtId="0" fontId="7" fillId="7" borderId="7" xfId="0" applyFont="1" applyFill="1" applyBorder="1" applyAlignment="1" applyProtection="1">
      <alignment horizontal="center" vertical="center" wrapText="1"/>
      <protection/>
    </xf>
    <xf numFmtId="0" fontId="7" fillId="3" borderId="30" xfId="0" applyFont="1" applyFill="1" applyBorder="1" applyAlignment="1" applyProtection="1">
      <alignment horizontal="center" vertical="center" wrapText="1"/>
      <protection/>
    </xf>
    <xf numFmtId="0" fontId="7" fillId="3" borderId="4" xfId="0" applyFont="1" applyFill="1" applyBorder="1" applyAlignment="1" applyProtection="1">
      <alignment horizontal="center" vertical="center" wrapText="1"/>
      <protection/>
    </xf>
    <xf numFmtId="0" fontId="2" fillId="3" borderId="4" xfId="0" applyFont="1" applyFill="1" applyBorder="1" applyAlignment="1" applyProtection="1">
      <alignment horizontal="center" vertical="center" wrapText="1"/>
      <protection/>
    </xf>
    <xf numFmtId="49" fontId="7" fillId="3" borderId="34" xfId="21" applyNumberFormat="1" applyFont="1" applyFill="1" applyBorder="1" applyAlignment="1" applyProtection="1">
      <alignment horizontal="centerContinuous" vertical="center"/>
      <protection/>
    </xf>
    <xf numFmtId="49" fontId="2" fillId="3" borderId="20" xfId="21" applyNumberFormat="1" applyFont="1" applyFill="1" applyBorder="1" applyAlignment="1" applyProtection="1">
      <alignment horizontal="centerContinuous" vertical="center"/>
      <protection/>
    </xf>
    <xf numFmtId="49" fontId="2" fillId="3" borderId="32" xfId="21" applyNumberFormat="1" applyFont="1" applyFill="1" applyBorder="1" applyAlignment="1" applyProtection="1">
      <alignment horizontal="centerContinuous" vertical="center"/>
      <protection/>
    </xf>
    <xf numFmtId="49" fontId="2" fillId="3" borderId="0" xfId="21" applyNumberFormat="1" applyFont="1" applyFill="1" applyBorder="1" applyAlignment="1" applyProtection="1">
      <alignment horizontal="centerContinuous" vertical="center"/>
      <protection/>
    </xf>
    <xf numFmtId="49" fontId="2" fillId="0" borderId="0" xfId="21" applyNumberFormat="1" applyFont="1" applyFill="1" applyBorder="1" applyAlignment="1" applyProtection="1">
      <alignment horizontal="center" vertical="center"/>
      <protection/>
    </xf>
    <xf numFmtId="0" fontId="2" fillId="0" borderId="0" xfId="21" applyFont="1" applyFill="1" applyBorder="1" applyAlignment="1" applyProtection="1">
      <alignment/>
      <protection/>
    </xf>
    <xf numFmtId="0" fontId="2" fillId="3" borderId="0" xfId="21" applyFont="1" applyFill="1" applyBorder="1" applyProtection="1">
      <alignment/>
      <protection/>
    </xf>
    <xf numFmtId="0" fontId="2" fillId="0" borderId="0" xfId="21" applyFont="1" applyFill="1" applyBorder="1" applyProtection="1">
      <alignment/>
      <protection/>
    </xf>
    <xf numFmtId="0" fontId="7" fillId="3" borderId="34" xfId="21" applyFont="1" applyFill="1" applyBorder="1" applyAlignment="1" applyProtection="1">
      <alignment horizontal="centerContinuous" vertical="center"/>
      <protection/>
    </xf>
    <xf numFmtId="0" fontId="2" fillId="3" borderId="20" xfId="21" applyFont="1" applyFill="1" applyBorder="1" applyAlignment="1" applyProtection="1">
      <alignment horizontal="centerContinuous" vertical="center"/>
      <protection/>
    </xf>
    <xf numFmtId="0" fontId="2" fillId="3" borderId="32" xfId="21" applyFont="1" applyFill="1" applyBorder="1" applyAlignment="1" applyProtection="1">
      <alignment horizontal="centerContinuous" vertical="center"/>
      <protection/>
    </xf>
    <xf numFmtId="0" fontId="2" fillId="3" borderId="0" xfId="21" applyFont="1" applyFill="1" applyBorder="1" applyAlignment="1" applyProtection="1">
      <alignment horizontal="centerContinuous" vertical="center"/>
      <protection/>
    </xf>
    <xf numFmtId="0" fontId="2" fillId="0" borderId="0" xfId="21" applyFont="1" applyFill="1" applyBorder="1" applyAlignment="1" applyProtection="1">
      <alignment horizontal="center" vertical="center"/>
      <protection/>
    </xf>
    <xf numFmtId="0" fontId="2" fillId="3" borderId="0" xfId="21" applyFont="1" applyFill="1" applyProtection="1">
      <alignment/>
      <protection/>
    </xf>
    <xf numFmtId="0" fontId="2" fillId="0" borderId="0" xfId="21" applyFont="1" applyFill="1" applyProtection="1">
      <alignment/>
      <protection/>
    </xf>
    <xf numFmtId="20" fontId="2" fillId="3" borderId="10" xfId="0" applyNumberFormat="1" applyFont="1" applyFill="1" applyBorder="1" applyAlignment="1" applyProtection="1">
      <alignment horizontal="center" vertical="center" wrapText="1"/>
      <protection/>
    </xf>
    <xf numFmtId="20" fontId="2" fillId="3" borderId="6" xfId="0" applyNumberFormat="1" applyFont="1" applyFill="1" applyBorder="1" applyAlignment="1" applyProtection="1">
      <alignment horizontal="center" vertical="center" wrapText="1"/>
      <protection/>
    </xf>
    <xf numFmtId="199" fontId="2" fillId="3" borderId="0" xfId="21" applyNumberFormat="1" applyFont="1" applyFill="1" applyBorder="1" applyProtection="1">
      <alignment/>
      <protection/>
    </xf>
    <xf numFmtId="0" fontId="2" fillId="3" borderId="7" xfId="0" applyFont="1" applyFill="1" applyBorder="1" applyAlignment="1" applyProtection="1">
      <alignment horizontal="center" vertical="center"/>
      <protection/>
    </xf>
    <xf numFmtId="0" fontId="2" fillId="3" borderId="5" xfId="0" applyFont="1" applyFill="1" applyBorder="1" applyAlignment="1" applyProtection="1">
      <alignment horizontal="center" vertical="center"/>
      <protection/>
    </xf>
    <xf numFmtId="1" fontId="2" fillId="3" borderId="7" xfId="0" applyNumberFormat="1" applyFont="1" applyFill="1" applyBorder="1" applyAlignment="1" applyProtection="1">
      <alignment horizontal="center" vertical="center" wrapText="1"/>
      <protection/>
    </xf>
    <xf numFmtId="1" fontId="2" fillId="3" borderId="5" xfId="0" applyNumberFormat="1" applyFont="1" applyFill="1" applyBorder="1" applyAlignment="1" applyProtection="1">
      <alignment horizontal="center" vertical="center" wrapText="1"/>
      <protection/>
    </xf>
    <xf numFmtId="0" fontId="2" fillId="3" borderId="54" xfId="0" applyFont="1" applyFill="1" applyBorder="1" applyAlignment="1" applyProtection="1">
      <alignment horizontal="center" vertical="center" wrapText="1"/>
      <protection/>
    </xf>
    <xf numFmtId="0" fontId="2" fillId="3" borderId="4" xfId="0" applyFont="1" applyFill="1" applyBorder="1" applyAlignment="1" applyProtection="1">
      <alignment horizontal="center" vertical="center" wrapText="1"/>
      <protection/>
    </xf>
    <xf numFmtId="0" fontId="2" fillId="3" borderId="2"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1" fontId="2" fillId="3" borderId="34" xfId="0" applyNumberFormat="1" applyFont="1" applyFill="1" applyBorder="1" applyAlignment="1" applyProtection="1">
      <alignment horizontal="center" vertical="center" wrapText="1"/>
      <protection/>
    </xf>
    <xf numFmtId="1" fontId="2" fillId="3" borderId="20" xfId="0" applyNumberFormat="1" applyFont="1" applyFill="1" applyBorder="1" applyAlignment="1" applyProtection="1">
      <alignment horizontal="center" vertical="center" wrapText="1"/>
      <protection/>
    </xf>
    <xf numFmtId="1" fontId="2" fillId="3" borderId="65" xfId="0" applyNumberFormat="1" applyFont="1" applyFill="1" applyBorder="1" applyAlignment="1" applyProtection="1">
      <alignment horizontal="center" vertical="center" wrapText="1"/>
      <protection/>
    </xf>
    <xf numFmtId="0" fontId="2" fillId="3" borderId="19" xfId="0" applyFont="1" applyFill="1" applyBorder="1" applyAlignment="1" applyProtection="1">
      <alignment horizontal="center" vertical="center" wrapText="1"/>
      <protection/>
    </xf>
    <xf numFmtId="0" fontId="2" fillId="3" borderId="0" xfId="21" applyFont="1" applyFill="1" applyAlignment="1" applyProtection="1">
      <alignment/>
      <protection/>
    </xf>
    <xf numFmtId="0" fontId="2" fillId="3" borderId="16" xfId="0" applyFont="1" applyFill="1" applyBorder="1" applyAlignment="1" applyProtection="1">
      <alignment horizontal="center" vertical="center" wrapText="1"/>
      <protection/>
    </xf>
    <xf numFmtId="0" fontId="2" fillId="3" borderId="34" xfId="21" applyFont="1" applyFill="1" applyBorder="1" applyAlignment="1" applyProtection="1">
      <alignment horizontal="center" vertical="center" wrapText="1"/>
      <protection/>
    </xf>
    <xf numFmtId="0" fontId="2" fillId="3" borderId="20" xfId="21" applyFont="1" applyFill="1" applyBorder="1" applyAlignment="1" applyProtection="1">
      <alignment horizontal="center" vertical="center" wrapText="1"/>
      <protection/>
    </xf>
    <xf numFmtId="0" fontId="2" fillId="3" borderId="0" xfId="21" applyFont="1" applyFill="1" applyBorder="1" applyAlignment="1" applyProtection="1">
      <alignment horizontal="center" wrapText="1"/>
      <protection/>
    </xf>
    <xf numFmtId="0" fontId="2" fillId="3" borderId="20" xfId="21" applyFont="1" applyFill="1" applyBorder="1" applyAlignment="1" applyProtection="1">
      <alignment horizontal="center" vertical="center"/>
      <protection/>
    </xf>
    <xf numFmtId="0" fontId="2" fillId="3" borderId="0" xfId="21" applyFont="1" applyFill="1" applyBorder="1" applyAlignment="1" applyProtection="1">
      <alignment horizontal="center" vertical="center"/>
      <protection/>
    </xf>
    <xf numFmtId="0" fontId="2" fillId="3" borderId="0" xfId="21" applyFont="1" applyFill="1" applyBorder="1" applyAlignment="1" applyProtection="1">
      <alignment horizontal="center"/>
      <protection/>
    </xf>
    <xf numFmtId="0" fontId="2" fillId="3" borderId="0" xfId="0" applyFont="1" applyFill="1" applyBorder="1" applyAlignment="1" applyProtection="1">
      <alignment horizontal="center" vertical="center"/>
      <protection/>
    </xf>
    <xf numFmtId="0" fontId="2" fillId="3" borderId="15" xfId="0" applyFont="1" applyFill="1" applyBorder="1" applyAlignment="1" applyProtection="1">
      <alignment horizontal="center" vertical="center" wrapText="1"/>
      <protection/>
    </xf>
    <xf numFmtId="199" fontId="2" fillId="3" borderId="0" xfId="0" applyNumberFormat="1" applyFont="1" applyFill="1" applyBorder="1" applyAlignment="1" applyProtection="1">
      <alignment horizontal="center" vertical="center" wrapText="1"/>
      <protection/>
    </xf>
    <xf numFmtId="0" fontId="2" fillId="3" borderId="65" xfId="21" applyFont="1" applyFill="1" applyBorder="1" applyAlignment="1" applyProtection="1">
      <alignment horizontal="center" vertical="center" wrapText="1"/>
      <protection/>
    </xf>
    <xf numFmtId="0" fontId="7" fillId="3" borderId="35" xfId="21" applyFont="1" applyFill="1" applyBorder="1" applyAlignment="1" applyProtection="1">
      <alignment horizontal="center" vertical="center" wrapText="1"/>
      <protection/>
    </xf>
    <xf numFmtId="0" fontId="7" fillId="3" borderId="36" xfId="21" applyFont="1" applyFill="1" applyBorder="1" applyAlignment="1" applyProtection="1">
      <alignment horizontal="center" vertical="center" wrapText="1"/>
      <protection/>
    </xf>
    <xf numFmtId="0" fontId="2" fillId="3" borderId="53" xfId="21" applyFont="1" applyFill="1" applyBorder="1" applyAlignment="1" applyProtection="1">
      <alignment horizontal="center" vertical="center" wrapText="1"/>
      <protection/>
    </xf>
    <xf numFmtId="0" fontId="2" fillId="3" borderId="10" xfId="21" applyFont="1" applyFill="1" applyBorder="1" applyAlignment="1" applyProtection="1">
      <alignment horizontal="center" vertical="center" wrapText="1"/>
      <protection/>
    </xf>
    <xf numFmtId="0" fontId="2" fillId="3" borderId="55" xfId="21" applyFont="1" applyFill="1" applyBorder="1" applyAlignment="1" applyProtection="1">
      <alignment horizontal="center" vertical="center" wrapText="1"/>
      <protection/>
    </xf>
    <xf numFmtId="0" fontId="2" fillId="3" borderId="56" xfId="21" applyFont="1" applyFill="1" applyBorder="1" applyAlignment="1" applyProtection="1">
      <alignment horizontal="center" vertical="center" wrapText="1"/>
      <protection/>
    </xf>
    <xf numFmtId="0" fontId="7" fillId="3" borderId="42" xfId="21" applyFont="1" applyFill="1" applyBorder="1" applyAlignment="1" applyProtection="1">
      <alignment horizontal="center" vertical="center" wrapText="1"/>
      <protection/>
    </xf>
    <xf numFmtId="0" fontId="7" fillId="3" borderId="0" xfId="21" applyFont="1" applyFill="1" applyBorder="1" applyAlignment="1" applyProtection="1">
      <alignment horizontal="center" vertical="center" wrapText="1"/>
      <protection/>
    </xf>
    <xf numFmtId="0" fontId="2" fillId="3" borderId="13" xfId="21" applyFont="1" applyFill="1" applyBorder="1" applyAlignment="1" applyProtection="1">
      <alignment horizontal="center" vertical="center" wrapText="1"/>
      <protection/>
    </xf>
    <xf numFmtId="0" fontId="2" fillId="3" borderId="7" xfId="21" applyFont="1" applyFill="1" applyBorder="1" applyAlignment="1" applyProtection="1">
      <alignment horizontal="center" vertical="center" wrapText="1"/>
      <protection/>
    </xf>
    <xf numFmtId="0" fontId="2" fillId="3" borderId="66" xfId="21" applyFont="1" applyFill="1" applyBorder="1" applyAlignment="1" applyProtection="1">
      <alignment horizontal="center" vertical="center" wrapText="1"/>
      <protection/>
    </xf>
    <xf numFmtId="0" fontId="2" fillId="3" borderId="12" xfId="21" applyFont="1" applyFill="1" applyBorder="1" applyAlignment="1" applyProtection="1">
      <alignment horizontal="center" vertical="center" wrapText="1"/>
      <protection/>
    </xf>
    <xf numFmtId="0" fontId="2" fillId="3" borderId="38" xfId="21" applyFont="1" applyFill="1" applyBorder="1" applyAlignment="1" applyProtection="1">
      <alignment horizontal="center" vertical="center"/>
      <protection/>
    </xf>
    <xf numFmtId="0" fontId="2" fillId="3" borderId="39" xfId="21" applyFont="1" applyFill="1" applyBorder="1" applyAlignment="1" applyProtection="1">
      <alignment horizontal="center" vertical="center"/>
      <protection/>
    </xf>
    <xf numFmtId="199" fontId="2" fillId="3" borderId="0" xfId="21" applyNumberFormat="1" applyFont="1" applyFill="1" applyBorder="1" applyAlignment="1" applyProtection="1">
      <alignment horizontal="left" vertical="center" wrapText="1"/>
      <protection/>
    </xf>
    <xf numFmtId="0" fontId="7" fillId="3" borderId="34" xfId="21" applyFont="1" applyFill="1" applyBorder="1" applyAlignment="1" applyProtection="1">
      <alignment horizontal="centerContinuous" vertical="center" wrapText="1"/>
      <protection/>
    </xf>
    <xf numFmtId="199" fontId="2" fillId="3" borderId="20" xfId="21" applyNumberFormat="1" applyFont="1" applyFill="1" applyBorder="1" applyAlignment="1" applyProtection="1">
      <alignment horizontal="centerContinuous" vertical="center" wrapText="1"/>
      <protection/>
    </xf>
    <xf numFmtId="0" fontId="2" fillId="3" borderId="20" xfId="21" applyFont="1" applyFill="1" applyBorder="1" applyAlignment="1" applyProtection="1">
      <alignment horizontal="centerContinuous"/>
      <protection/>
    </xf>
    <xf numFmtId="0" fontId="2" fillId="3" borderId="32" xfId="21" applyFont="1" applyFill="1" applyBorder="1" applyAlignment="1" applyProtection="1">
      <alignment horizontal="centerContinuous"/>
      <protection/>
    </xf>
    <xf numFmtId="0" fontId="2" fillId="3" borderId="0" xfId="21" applyFont="1" applyFill="1" applyBorder="1" applyAlignment="1" applyProtection="1">
      <alignment horizontal="centerContinuous"/>
      <protection/>
    </xf>
    <xf numFmtId="0" fontId="2" fillId="0" borderId="20" xfId="0" applyFont="1" applyBorder="1" applyAlignment="1">
      <alignment horizontal="center"/>
    </xf>
    <xf numFmtId="0" fontId="2" fillId="0" borderId="65" xfId="0" applyFont="1" applyBorder="1" applyAlignment="1">
      <alignment horizontal="center"/>
    </xf>
    <xf numFmtId="0" fontId="2" fillId="3" borderId="0" xfId="21" applyFont="1" applyFill="1" applyBorder="1" applyAlignment="1" applyProtection="1">
      <alignment horizontal="center" vertical="center" wrapText="1"/>
      <protection/>
    </xf>
    <xf numFmtId="192" fontId="2" fillId="3" borderId="0" xfId="21" applyNumberFormat="1" applyFont="1" applyFill="1" applyBorder="1" applyProtection="1">
      <alignment/>
      <protection/>
    </xf>
    <xf numFmtId="0" fontId="2" fillId="3" borderId="0" xfId="21" applyFont="1" applyFill="1" applyBorder="1" applyAlignment="1" applyProtection="1">
      <alignment horizontal="left" vertical="center" wrapText="1"/>
      <protection/>
    </xf>
    <xf numFmtId="0" fontId="2" fillId="0" borderId="0" xfId="21" applyFont="1" applyFill="1" applyBorder="1" applyAlignment="1" applyProtection="1">
      <alignment horizontal="center" vertical="center" wrapText="1"/>
      <protection/>
    </xf>
    <xf numFmtId="2" fontId="2" fillId="0" borderId="0" xfId="21" applyNumberFormat="1" applyFont="1" applyFill="1" applyBorder="1" applyAlignment="1" applyProtection="1">
      <alignment horizontal="center" vertical="center" wrapText="1"/>
      <protection/>
    </xf>
    <xf numFmtId="0" fontId="2" fillId="0" borderId="0" xfId="0" applyFont="1" applyFill="1" applyBorder="1" applyAlignment="1" applyProtection="1">
      <alignment/>
      <protection/>
    </xf>
    <xf numFmtId="0" fontId="2" fillId="3" borderId="63" xfId="21" applyFont="1" applyFill="1" applyBorder="1" applyAlignment="1" applyProtection="1">
      <alignment horizontal="center" vertical="center" wrapText="1"/>
      <protection/>
    </xf>
    <xf numFmtId="0" fontId="2" fillId="3" borderId="67" xfId="21" applyFont="1" applyFill="1" applyBorder="1" applyAlignment="1" applyProtection="1">
      <alignment horizontal="center" vertical="center" wrapText="1"/>
      <protection/>
    </xf>
    <xf numFmtId="2" fontId="2" fillId="3" borderId="0" xfId="21" applyNumberFormat="1" applyFont="1" applyFill="1" applyBorder="1" applyAlignment="1" applyProtection="1">
      <alignment horizontal="center" vertical="center" wrapText="1"/>
      <protection/>
    </xf>
    <xf numFmtId="0" fontId="2" fillId="3" borderId="39" xfId="21" applyFont="1" applyFill="1" applyBorder="1" applyAlignment="1" applyProtection="1">
      <alignment horizontal="center" vertical="center" wrapText="1"/>
      <protection/>
    </xf>
  </cellXfs>
  <cellStyles count="9">
    <cellStyle name="Normal" xfId="0"/>
    <cellStyle name="Hyperlink" xfId="15"/>
    <cellStyle name="Comma" xfId="16"/>
    <cellStyle name="Comma [0]" xfId="17"/>
    <cellStyle name="Currency" xfId="18"/>
    <cellStyle name="Currency [0]" xfId="19"/>
    <cellStyle name="Normal_CADRECA" xfId="20"/>
    <cellStyle name="Normal_tableau de bord-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2"/>
  <dimension ref="A1:J17"/>
  <sheetViews>
    <sheetView showGridLines="0" tabSelected="1" workbookViewId="0" topLeftCell="A1">
      <selection activeCell="C4" sqref="C4"/>
    </sheetView>
  </sheetViews>
  <sheetFormatPr defaultColWidth="11.421875" defaultRowHeight="12.75"/>
  <cols>
    <col min="1" max="1" width="36.7109375" style="3" customWidth="1"/>
    <col min="2" max="2" width="1.7109375" style="3" customWidth="1"/>
    <col min="3" max="3" width="29.00390625" style="3" customWidth="1"/>
    <col min="4" max="4" width="0.5625" style="3" customWidth="1"/>
    <col min="5" max="5" width="0.42578125" style="3" customWidth="1"/>
    <col min="6" max="6" width="15.421875" style="3" hidden="1" customWidth="1"/>
    <col min="7" max="7" width="11.421875" style="3" hidden="1" customWidth="1"/>
    <col min="8" max="8" width="23.421875" style="3" customWidth="1"/>
    <col min="9" max="16384" width="11.421875" style="3" customWidth="1"/>
  </cols>
  <sheetData>
    <row r="1" spans="1:10" ht="12.75">
      <c r="A1" s="146" t="s">
        <v>252</v>
      </c>
      <c r="B1" s="147"/>
      <c r="C1" s="147"/>
      <c r="D1" s="147"/>
      <c r="E1" s="147"/>
      <c r="F1" s="147"/>
      <c r="G1" s="148"/>
      <c r="H1" s="75"/>
      <c r="I1" s="75"/>
      <c r="J1" s="76"/>
    </row>
    <row r="2" spans="1:10" ht="13.5" thickBot="1">
      <c r="A2" s="149"/>
      <c r="B2" s="150"/>
      <c r="C2" s="150"/>
      <c r="D2" s="150"/>
      <c r="E2" s="150"/>
      <c r="F2" s="150"/>
      <c r="G2" s="151"/>
      <c r="H2" s="75"/>
      <c r="I2" s="75"/>
      <c r="J2" s="76"/>
    </row>
    <row r="3" spans="1:10" ht="12.75" customHeight="1">
      <c r="A3" s="71"/>
      <c r="B3" s="72"/>
      <c r="C3" s="72"/>
      <c r="D3" s="72"/>
      <c r="E3" s="72"/>
      <c r="F3" s="72"/>
      <c r="G3" s="72"/>
      <c r="H3" s="4"/>
      <c r="I3" s="4"/>
      <c r="J3" s="76"/>
    </row>
    <row r="4" spans="1:10" ht="12.75">
      <c r="A4" s="73" t="s">
        <v>198</v>
      </c>
      <c r="B4" s="72"/>
      <c r="C4" s="77"/>
      <c r="D4" s="72"/>
      <c r="E4" s="72"/>
      <c r="F4" s="72"/>
      <c r="G4" s="72"/>
      <c r="H4" s="4"/>
      <c r="I4" s="4"/>
      <c r="J4" s="76"/>
    </row>
    <row r="5" spans="1:10" ht="12.75">
      <c r="A5" s="73"/>
      <c r="B5" s="72"/>
      <c r="C5" s="72"/>
      <c r="D5" s="72"/>
      <c r="E5" s="72"/>
      <c r="F5" s="72"/>
      <c r="G5" s="72"/>
      <c r="H5" s="4"/>
      <c r="I5" s="4"/>
      <c r="J5" s="76"/>
    </row>
    <row r="6" spans="1:10" ht="12.75">
      <c r="A6" s="73"/>
      <c r="B6" s="72"/>
      <c r="C6" s="72"/>
      <c r="D6" s="72"/>
      <c r="E6" s="72"/>
      <c r="F6" s="72"/>
      <c r="G6" s="72"/>
      <c r="H6" s="4"/>
      <c r="I6" s="4"/>
      <c r="J6" s="76"/>
    </row>
    <row r="7" spans="1:10" ht="12.75">
      <c r="A7" s="73" t="s">
        <v>206</v>
      </c>
      <c r="B7" s="72"/>
      <c r="C7" s="78"/>
      <c r="D7" s="72"/>
      <c r="E7" s="72"/>
      <c r="F7" s="72"/>
      <c r="G7" s="72"/>
      <c r="H7" s="4"/>
      <c r="I7" s="4"/>
      <c r="J7" s="76"/>
    </row>
    <row r="8" spans="1:10" ht="12.75">
      <c r="A8" s="73"/>
      <c r="B8" s="72"/>
      <c r="C8" s="72"/>
      <c r="D8" s="72"/>
      <c r="E8" s="72"/>
      <c r="F8" s="72"/>
      <c r="G8" s="72"/>
      <c r="H8" s="4"/>
      <c r="I8" s="4"/>
      <c r="J8" s="76"/>
    </row>
    <row r="9" spans="1:10" ht="12.75">
      <c r="A9" s="73" t="s">
        <v>88</v>
      </c>
      <c r="B9" s="72"/>
      <c r="C9" s="79"/>
      <c r="D9" s="72"/>
      <c r="E9" s="72"/>
      <c r="F9" s="72"/>
      <c r="G9" s="72"/>
      <c r="H9" s="4"/>
      <c r="I9" s="4"/>
      <c r="J9" s="76"/>
    </row>
    <row r="10" spans="1:10" ht="12.75">
      <c r="A10" s="73"/>
      <c r="B10" s="72"/>
      <c r="C10" s="72"/>
      <c r="D10" s="72"/>
      <c r="E10" s="72"/>
      <c r="F10" s="72"/>
      <c r="G10" s="72"/>
      <c r="H10" s="4"/>
      <c r="I10" s="4"/>
      <c r="J10" s="76"/>
    </row>
    <row r="11" spans="1:10" ht="12.75">
      <c r="A11" s="73" t="s">
        <v>209</v>
      </c>
      <c r="B11" s="72"/>
      <c r="C11" s="77"/>
      <c r="D11" s="72"/>
      <c r="E11" s="72"/>
      <c r="F11" s="72"/>
      <c r="G11" s="72"/>
      <c r="H11" s="4"/>
      <c r="I11" s="4"/>
      <c r="J11" s="76"/>
    </row>
    <row r="12" spans="1:10" ht="12.75">
      <c r="A12" s="73"/>
      <c r="B12" s="72"/>
      <c r="C12" s="72"/>
      <c r="D12" s="72"/>
      <c r="E12" s="72"/>
      <c r="F12" s="72"/>
      <c r="G12" s="72"/>
      <c r="H12" s="4"/>
      <c r="I12" s="4"/>
      <c r="J12" s="76"/>
    </row>
    <row r="13" spans="1:10" ht="12.75">
      <c r="A13" s="73" t="s">
        <v>250</v>
      </c>
      <c r="B13" s="72"/>
      <c r="C13" s="77" t="s">
        <v>251</v>
      </c>
      <c r="D13" s="72"/>
      <c r="E13" s="72"/>
      <c r="F13" s="72"/>
      <c r="G13" s="72"/>
      <c r="H13" s="4"/>
      <c r="I13" s="4"/>
      <c r="J13" s="76"/>
    </row>
    <row r="14" spans="1:10" ht="12.75">
      <c r="A14" s="129"/>
      <c r="B14" s="72"/>
      <c r="C14" s="130"/>
      <c r="D14" s="72"/>
      <c r="E14" s="72"/>
      <c r="F14" s="72"/>
      <c r="G14" s="72"/>
      <c r="H14" s="4"/>
      <c r="I14" s="4"/>
      <c r="J14" s="76"/>
    </row>
    <row r="15" spans="1:10" ht="12.75">
      <c r="A15" s="95" t="s">
        <v>210</v>
      </c>
      <c r="B15" s="93"/>
      <c r="C15" s="92" t="s">
        <v>211</v>
      </c>
      <c r="D15" s="74"/>
      <c r="E15" s="74"/>
      <c r="F15" s="74"/>
      <c r="G15" s="74"/>
      <c r="H15" s="76"/>
      <c r="I15" s="76"/>
      <c r="J15" s="76"/>
    </row>
    <row r="16" spans="1:10" ht="12.75">
      <c r="A16" s="92"/>
      <c r="B16" s="94"/>
      <c r="C16" s="92" t="s">
        <v>212</v>
      </c>
      <c r="D16" s="74"/>
      <c r="E16" s="74"/>
      <c r="H16" s="76"/>
      <c r="I16" s="76"/>
      <c r="J16" s="76"/>
    </row>
    <row r="17" spans="1:5" ht="12.75">
      <c r="A17" s="74"/>
      <c r="B17" s="74"/>
      <c r="C17" s="74"/>
      <c r="D17" s="74"/>
      <c r="E17" s="74"/>
    </row>
  </sheetData>
  <mergeCells count="1">
    <mergeCell ref="A1:G2"/>
  </mergeCells>
  <dataValidations count="1">
    <dataValidation type="textLength" allowBlank="1" showInputMessage="1" showErrorMessage="1" error="Code du département (2 chiffres)" sqref="C7">
      <formula1>0</formula1>
      <formula2>2</formula2>
    </dataValidation>
  </dataValidations>
  <printOptions horizontalCentered="1" verticalCentered="1"/>
  <pageMargins left="0.1968503937007874" right="0.1968503937007874" top="0.1968503937007874" bottom="0.1968503937007874" header="0.1968503937007874" footer="0.1968503937007874"/>
  <pageSetup horizontalDpi="300" verticalDpi="300" orientation="landscape" paperSize="9" scale="150" r:id="rId3"/>
  <legacyDrawing r:id="rId2"/>
</worksheet>
</file>

<file path=xl/worksheets/sheet2.xml><?xml version="1.0" encoding="utf-8"?>
<worksheet xmlns="http://schemas.openxmlformats.org/spreadsheetml/2006/main" xmlns:r="http://schemas.openxmlformats.org/officeDocument/2006/relationships">
  <sheetPr codeName="Feuil1"/>
  <dimension ref="A1:Q57"/>
  <sheetViews>
    <sheetView zoomScaleSheetLayoutView="50" workbookViewId="0" topLeftCell="A1">
      <selection activeCell="A1" sqref="A1"/>
    </sheetView>
  </sheetViews>
  <sheetFormatPr defaultColWidth="11.421875" defaultRowHeight="12.75"/>
  <cols>
    <col min="1" max="16" width="14.7109375" style="210" customWidth="1"/>
    <col min="17" max="17" width="4.00390625" style="210" customWidth="1"/>
    <col min="18" max="16384" width="11.421875" style="210" customWidth="1"/>
  </cols>
  <sheetData>
    <row r="1" spans="1:17" s="203" customFormat="1" ht="38.25" customHeight="1" thickBot="1">
      <c r="A1" s="199" t="s">
        <v>50</v>
      </c>
      <c r="B1" s="200"/>
      <c r="C1" s="200"/>
      <c r="D1" s="200"/>
      <c r="E1" s="200"/>
      <c r="F1" s="200"/>
      <c r="G1" s="200"/>
      <c r="H1" s="200"/>
      <c r="I1" s="200"/>
      <c r="J1" s="200"/>
      <c r="K1" s="200"/>
      <c r="L1" s="200"/>
      <c r="M1" s="200"/>
      <c r="N1" s="200"/>
      <c r="O1" s="200"/>
      <c r="P1" s="201"/>
      <c r="Q1" s="202"/>
    </row>
    <row r="2" spans="1:17" s="203" customFormat="1" ht="25.5" customHeight="1" thickBot="1">
      <c r="A2" s="204" t="s">
        <v>155</v>
      </c>
      <c r="B2" s="205"/>
      <c r="C2" s="205"/>
      <c r="D2" s="205"/>
      <c r="E2" s="205"/>
      <c r="F2" s="205"/>
      <c r="G2" s="205"/>
      <c r="H2" s="205"/>
      <c r="I2" s="205"/>
      <c r="J2" s="205"/>
      <c r="K2" s="205"/>
      <c r="L2" s="205"/>
      <c r="M2" s="205"/>
      <c r="N2" s="205"/>
      <c r="O2" s="205"/>
      <c r="P2" s="206"/>
      <c r="Q2" s="207"/>
    </row>
    <row r="3" spans="1:17" s="203" customFormat="1" ht="24.75" customHeight="1" thickBot="1">
      <c r="A3" s="208"/>
      <c r="B3" s="208"/>
      <c r="C3" s="208"/>
      <c r="D3" s="208"/>
      <c r="E3" s="208"/>
      <c r="F3" s="208"/>
      <c r="G3" s="208"/>
      <c r="H3" s="208"/>
      <c r="I3" s="208"/>
      <c r="J3" s="208"/>
      <c r="K3" s="208"/>
      <c r="L3" s="208"/>
      <c r="M3" s="208"/>
      <c r="N3" s="208"/>
      <c r="O3" s="208"/>
      <c r="P3" s="208"/>
      <c r="Q3" s="208"/>
    </row>
    <row r="4" spans="1:17" s="203" customFormat="1" ht="39" customHeight="1" thickBot="1">
      <c r="A4" s="199" t="s">
        <v>431</v>
      </c>
      <c r="B4" s="200"/>
      <c r="C4" s="200"/>
      <c r="D4" s="200"/>
      <c r="E4" s="200"/>
      <c r="F4" s="200"/>
      <c r="G4" s="200"/>
      <c r="H4" s="200"/>
      <c r="I4" s="200"/>
      <c r="J4" s="200"/>
      <c r="K4" s="200"/>
      <c r="L4" s="200"/>
      <c r="M4" s="200"/>
      <c r="N4" s="200"/>
      <c r="O4" s="200"/>
      <c r="P4" s="201"/>
      <c r="Q4" s="202"/>
    </row>
    <row r="5" spans="1:17" ht="27" customHeight="1" thickBot="1">
      <c r="A5" s="208"/>
      <c r="B5" s="209"/>
      <c r="C5" s="209"/>
      <c r="D5" s="209"/>
      <c r="E5" s="209"/>
      <c r="F5" s="209"/>
      <c r="G5" s="209"/>
      <c r="H5" s="209"/>
      <c r="I5" s="209"/>
      <c r="J5" s="209"/>
      <c r="K5" s="209"/>
      <c r="L5" s="209"/>
      <c r="M5" s="209"/>
      <c r="N5" s="209"/>
      <c r="O5" s="209"/>
      <c r="P5" s="208"/>
      <c r="Q5" s="209"/>
    </row>
    <row r="6" spans="1:17" ht="35.25" customHeight="1" thickBot="1">
      <c r="A6" s="211" t="s">
        <v>144</v>
      </c>
      <c r="B6" s="212" t="s">
        <v>145</v>
      </c>
      <c r="C6" s="213" t="s">
        <v>105</v>
      </c>
      <c r="D6" s="213" t="s">
        <v>133</v>
      </c>
      <c r="E6" s="213" t="s">
        <v>134</v>
      </c>
      <c r="F6" s="213" t="s">
        <v>135</v>
      </c>
      <c r="G6" s="213" t="s">
        <v>136</v>
      </c>
      <c r="H6" s="213" t="s">
        <v>137</v>
      </c>
      <c r="I6" s="213" t="s">
        <v>138</v>
      </c>
      <c r="J6" s="213" t="s">
        <v>139</v>
      </c>
      <c r="K6" s="213" t="s">
        <v>106</v>
      </c>
      <c r="L6" s="214" t="s">
        <v>5</v>
      </c>
      <c r="M6" s="209"/>
      <c r="N6" s="215" t="s">
        <v>218</v>
      </c>
      <c r="O6" s="216" t="s">
        <v>219</v>
      </c>
      <c r="P6" s="217" t="s">
        <v>220</v>
      </c>
      <c r="Q6" s="209"/>
    </row>
    <row r="7" spans="1:17" ht="19.5" customHeight="1">
      <c r="A7" s="218"/>
      <c r="B7" s="219" t="s">
        <v>110</v>
      </c>
      <c r="C7" s="216" t="s">
        <v>302</v>
      </c>
      <c r="D7" s="216" t="s">
        <v>301</v>
      </c>
      <c r="E7" s="216" t="s">
        <v>296</v>
      </c>
      <c r="F7" s="216" t="s">
        <v>282</v>
      </c>
      <c r="G7" s="216" t="s">
        <v>281</v>
      </c>
      <c r="H7" s="216" t="s">
        <v>280</v>
      </c>
      <c r="I7" s="216" t="s">
        <v>279</v>
      </c>
      <c r="J7" s="216" t="s">
        <v>278</v>
      </c>
      <c r="K7" s="216" t="s">
        <v>277</v>
      </c>
      <c r="L7" s="217" t="s">
        <v>276</v>
      </c>
      <c r="M7" s="209"/>
      <c r="N7" s="220"/>
      <c r="O7" s="221" t="s">
        <v>221</v>
      </c>
      <c r="P7" s="222" t="s">
        <v>222</v>
      </c>
      <c r="Q7" s="209"/>
    </row>
    <row r="8" spans="1:17" s="225" customFormat="1" ht="41.25" customHeight="1">
      <c r="A8" s="218"/>
      <c r="B8" s="223"/>
      <c r="C8" s="18"/>
      <c r="D8" s="18"/>
      <c r="E8" s="18"/>
      <c r="F8" s="18"/>
      <c r="G8" s="18"/>
      <c r="H8" s="18"/>
      <c r="I8" s="18"/>
      <c r="J8" s="18"/>
      <c r="K8" s="18"/>
      <c r="L8" s="102">
        <f>SUM(C8:K8)</f>
        <v>0</v>
      </c>
      <c r="M8" s="224"/>
      <c r="N8" s="220"/>
      <c r="O8" s="221"/>
      <c r="P8" s="222"/>
      <c r="Q8" s="224"/>
    </row>
    <row r="9" spans="1:17" s="225" customFormat="1" ht="19.5" customHeight="1">
      <c r="A9" s="218"/>
      <c r="B9" s="226" t="s">
        <v>111</v>
      </c>
      <c r="C9" s="227" t="s">
        <v>303</v>
      </c>
      <c r="D9" s="227" t="s">
        <v>300</v>
      </c>
      <c r="E9" s="227" t="s">
        <v>297</v>
      </c>
      <c r="F9" s="227" t="s">
        <v>283</v>
      </c>
      <c r="G9" s="227" t="s">
        <v>284</v>
      </c>
      <c r="H9" s="227" t="s">
        <v>285</v>
      </c>
      <c r="I9" s="227" t="s">
        <v>286</v>
      </c>
      <c r="J9" s="227" t="s">
        <v>287</v>
      </c>
      <c r="K9" s="227" t="s">
        <v>288</v>
      </c>
      <c r="L9" s="228" t="s">
        <v>289</v>
      </c>
      <c r="M9" s="224"/>
      <c r="N9" s="220"/>
      <c r="O9" s="221"/>
      <c r="P9" s="222"/>
      <c r="Q9" s="224"/>
    </row>
    <row r="10" spans="1:17" ht="38.25" customHeight="1" thickBot="1">
      <c r="A10" s="218"/>
      <c r="B10" s="229"/>
      <c r="C10" s="19"/>
      <c r="D10" s="19"/>
      <c r="E10" s="19"/>
      <c r="F10" s="19"/>
      <c r="G10" s="19"/>
      <c r="H10" s="19"/>
      <c r="I10" s="19"/>
      <c r="J10" s="19"/>
      <c r="K10" s="19"/>
      <c r="L10" s="103">
        <f>SUM(C10:K10)</f>
        <v>0</v>
      </c>
      <c r="M10" s="209"/>
      <c r="N10" s="220"/>
      <c r="O10" s="221"/>
      <c r="P10" s="222"/>
      <c r="Q10" s="209"/>
    </row>
    <row r="11" spans="1:17" ht="21" customHeight="1">
      <c r="A11" s="218"/>
      <c r="B11" s="230" t="s">
        <v>108</v>
      </c>
      <c r="C11" s="231" t="s">
        <v>304</v>
      </c>
      <c r="D11" s="231" t="s">
        <v>299</v>
      </c>
      <c r="E11" s="231" t="s">
        <v>298</v>
      </c>
      <c r="F11" s="231" t="s">
        <v>295</v>
      </c>
      <c r="G11" s="231" t="s">
        <v>294</v>
      </c>
      <c r="H11" s="231" t="s">
        <v>293</v>
      </c>
      <c r="I11" s="231" t="s">
        <v>292</v>
      </c>
      <c r="J11" s="231" t="s">
        <v>291</v>
      </c>
      <c r="K11" s="231" t="s">
        <v>290</v>
      </c>
      <c r="L11" s="232" t="s">
        <v>0</v>
      </c>
      <c r="M11" s="209"/>
      <c r="N11" s="220"/>
      <c r="O11" s="221"/>
      <c r="P11" s="222"/>
      <c r="Q11" s="209"/>
    </row>
    <row r="12" spans="1:17" ht="39.75" customHeight="1" thickBot="1">
      <c r="A12" s="233"/>
      <c r="B12" s="234"/>
      <c r="C12" s="59">
        <f>C8+C10</f>
        <v>0</v>
      </c>
      <c r="D12" s="59">
        <f aca="true" t="shared" si="0" ref="D12:K12">D8+D10</f>
        <v>0</v>
      </c>
      <c r="E12" s="59">
        <f t="shared" si="0"/>
        <v>0</v>
      </c>
      <c r="F12" s="59">
        <f t="shared" si="0"/>
        <v>0</v>
      </c>
      <c r="G12" s="59">
        <f t="shared" si="0"/>
        <v>0</v>
      </c>
      <c r="H12" s="59">
        <f t="shared" si="0"/>
        <v>0</v>
      </c>
      <c r="I12" s="59">
        <f t="shared" si="0"/>
        <v>0</v>
      </c>
      <c r="J12" s="59">
        <f t="shared" si="0"/>
        <v>0</v>
      </c>
      <c r="K12" s="59">
        <f t="shared" si="0"/>
        <v>0</v>
      </c>
      <c r="L12" s="103">
        <f>SUM(C12:K12)</f>
        <v>0</v>
      </c>
      <c r="M12" s="209"/>
      <c r="N12" s="235"/>
      <c r="O12" s="19"/>
      <c r="P12" s="10"/>
      <c r="Q12" s="209"/>
    </row>
    <row r="13" spans="1:17" s="237" customFormat="1" ht="27" customHeight="1" thickBot="1">
      <c r="A13" s="208"/>
      <c r="B13" s="208"/>
      <c r="C13" s="54"/>
      <c r="D13" s="54"/>
      <c r="E13" s="54"/>
      <c r="F13" s="54"/>
      <c r="G13" s="54"/>
      <c r="H13" s="54"/>
      <c r="I13" s="54"/>
      <c r="J13" s="54"/>
      <c r="K13" s="54"/>
      <c r="L13" s="236"/>
      <c r="M13" s="209"/>
      <c r="N13" s="208"/>
      <c r="O13" s="208"/>
      <c r="P13" s="53"/>
      <c r="Q13" s="53"/>
    </row>
    <row r="14" spans="1:17" s="237" customFormat="1" ht="19.5" customHeight="1">
      <c r="A14" s="238" t="s">
        <v>107</v>
      </c>
      <c r="B14" s="239"/>
      <c r="C14" s="240" t="s">
        <v>310</v>
      </c>
      <c r="D14" s="241" t="s">
        <v>309</v>
      </c>
      <c r="E14" s="241" t="s">
        <v>308</v>
      </c>
      <c r="F14" s="241" t="s">
        <v>307</v>
      </c>
      <c r="G14" s="241" t="s">
        <v>306</v>
      </c>
      <c r="H14" s="242" t="s">
        <v>305</v>
      </c>
      <c r="I14" s="243" t="s">
        <v>1</v>
      </c>
      <c r="J14" s="209"/>
      <c r="K14" s="211" t="s">
        <v>244</v>
      </c>
      <c r="L14" s="244" t="s">
        <v>156</v>
      </c>
      <c r="M14" s="209"/>
      <c r="N14" s="245" t="s">
        <v>229</v>
      </c>
      <c r="O14" s="216" t="s">
        <v>275</v>
      </c>
      <c r="P14" s="246" t="s">
        <v>213</v>
      </c>
      <c r="Q14" s="209"/>
    </row>
    <row r="15" spans="1:17" s="237" customFormat="1" ht="116.25" customHeight="1">
      <c r="A15" s="247"/>
      <c r="B15" s="248"/>
      <c r="C15" s="249" t="s">
        <v>425</v>
      </c>
      <c r="D15" s="227" t="s">
        <v>426</v>
      </c>
      <c r="E15" s="227" t="s">
        <v>427</v>
      </c>
      <c r="F15" s="227" t="s">
        <v>428</v>
      </c>
      <c r="G15" s="227" t="s">
        <v>423</v>
      </c>
      <c r="H15" s="227" t="s">
        <v>424</v>
      </c>
      <c r="I15" s="250" t="s">
        <v>108</v>
      </c>
      <c r="J15" s="209"/>
      <c r="K15" s="218"/>
      <c r="L15" s="251" t="s">
        <v>215</v>
      </c>
      <c r="M15" s="209"/>
      <c r="N15" s="252"/>
      <c r="O15" s="227" t="s">
        <v>216</v>
      </c>
      <c r="P15" s="253" t="s">
        <v>217</v>
      </c>
      <c r="Q15" s="209"/>
    </row>
    <row r="16" spans="1:17" s="237" customFormat="1" ht="39.75" customHeight="1" thickBot="1">
      <c r="A16" s="254"/>
      <c r="B16" s="255"/>
      <c r="C16" s="256"/>
      <c r="D16" s="19"/>
      <c r="E16" s="19"/>
      <c r="F16" s="19"/>
      <c r="G16" s="19"/>
      <c r="H16" s="20"/>
      <c r="I16" s="60">
        <f>SUM(C16:H16)</f>
        <v>0</v>
      </c>
      <c r="J16" s="209"/>
      <c r="K16" s="233"/>
      <c r="L16" s="11"/>
      <c r="M16" s="209"/>
      <c r="N16" s="257"/>
      <c r="O16" s="101"/>
      <c r="P16" s="10"/>
      <c r="Q16" s="209"/>
    </row>
    <row r="17" spans="1:17" ht="27" customHeight="1" thickBot="1">
      <c r="A17" s="208"/>
      <c r="B17" s="208"/>
      <c r="C17" s="208"/>
      <c r="D17" s="208"/>
      <c r="E17" s="209"/>
      <c r="F17" s="208"/>
      <c r="G17" s="208"/>
      <c r="H17" s="258"/>
      <c r="I17" s="259">
        <f>IF(I16=L12,"","Le nombre total de personnes du tableau par âge et sexe (A) doit être égal au nombre total de personnes du tableau Cohabitation (B).")</f>
      </c>
      <c r="J17" s="258"/>
      <c r="K17" s="258"/>
      <c r="L17" s="208"/>
      <c r="M17" s="208"/>
      <c r="N17" s="209"/>
      <c r="O17" s="209"/>
      <c r="P17" s="209"/>
      <c r="Q17" s="209"/>
    </row>
    <row r="18" spans="1:17" ht="19.5" customHeight="1">
      <c r="A18" s="238" t="s">
        <v>51</v>
      </c>
      <c r="B18" s="260" t="s">
        <v>311</v>
      </c>
      <c r="C18" s="217" t="s">
        <v>312</v>
      </c>
      <c r="D18" s="209"/>
      <c r="E18" s="238" t="s">
        <v>112</v>
      </c>
      <c r="F18" s="216" t="s">
        <v>313</v>
      </c>
      <c r="G18" s="216" t="s">
        <v>314</v>
      </c>
      <c r="H18" s="217" t="s">
        <v>315</v>
      </c>
      <c r="I18" s="209"/>
      <c r="J18" s="238" t="s">
        <v>223</v>
      </c>
      <c r="K18" s="216" t="s">
        <v>271</v>
      </c>
      <c r="L18" s="217" t="s">
        <v>274</v>
      </c>
      <c r="M18" s="209"/>
      <c r="N18" s="238" t="s">
        <v>227</v>
      </c>
      <c r="O18" s="216" t="s">
        <v>272</v>
      </c>
      <c r="P18" s="217" t="s">
        <v>273</v>
      </c>
      <c r="Q18" s="261"/>
    </row>
    <row r="19" spans="1:17" ht="94.5" customHeight="1">
      <c r="A19" s="247"/>
      <c r="B19" s="262" t="s">
        <v>14</v>
      </c>
      <c r="C19" s="228" t="s">
        <v>30</v>
      </c>
      <c r="D19" s="209"/>
      <c r="E19" s="247"/>
      <c r="F19" s="227" t="s">
        <v>435</v>
      </c>
      <c r="G19" s="227" t="s">
        <v>436</v>
      </c>
      <c r="H19" s="228" t="s">
        <v>11</v>
      </c>
      <c r="I19" s="209"/>
      <c r="J19" s="247"/>
      <c r="K19" s="227" t="s">
        <v>224</v>
      </c>
      <c r="L19" s="228" t="s">
        <v>225</v>
      </c>
      <c r="M19" s="209"/>
      <c r="N19" s="247"/>
      <c r="O19" s="227" t="s">
        <v>226</v>
      </c>
      <c r="P19" s="228" t="s">
        <v>228</v>
      </c>
      <c r="Q19" s="208"/>
    </row>
    <row r="20" spans="1:17" ht="39" customHeight="1" thickBot="1">
      <c r="A20" s="254"/>
      <c r="B20" s="9"/>
      <c r="C20" s="10"/>
      <c r="D20" s="209"/>
      <c r="E20" s="254"/>
      <c r="F20" s="59">
        <f>TAM!F5+'TAM - remplacement'!F5</f>
        <v>0</v>
      </c>
      <c r="G20" s="59">
        <f>TAM!C5</f>
        <v>0</v>
      </c>
      <c r="H20" s="104">
        <f>TAM!B5+'TAM - remplacement'!B5</f>
        <v>0</v>
      </c>
      <c r="I20" s="209"/>
      <c r="J20" s="254"/>
      <c r="K20" s="19"/>
      <c r="L20" s="60">
        <f>L16</f>
        <v>0</v>
      </c>
      <c r="M20" s="209"/>
      <c r="N20" s="254"/>
      <c r="O20" s="19"/>
      <c r="P20" s="10"/>
      <c r="Q20" s="54"/>
    </row>
    <row r="21" spans="1:17" s="237" customFormat="1" ht="27" customHeight="1" thickBot="1">
      <c r="A21" s="208"/>
      <c r="B21" s="54"/>
      <c r="C21" s="209"/>
      <c r="D21" s="208"/>
      <c r="E21" s="208"/>
      <c r="F21" s="54"/>
      <c r="G21" s="54"/>
      <c r="H21" s="209"/>
      <c r="I21" s="208"/>
      <c r="J21" s="208"/>
      <c r="K21" s="208"/>
      <c r="L21" s="208"/>
      <c r="M21" s="208"/>
      <c r="N21" s="54"/>
      <c r="O21" s="208"/>
      <c r="P21" s="261"/>
      <c r="Q21" s="261"/>
    </row>
    <row r="22" spans="1:17" s="265" customFormat="1" ht="19.5" customHeight="1">
      <c r="A22" s="263" t="s">
        <v>199</v>
      </c>
      <c r="B22" s="260" t="s">
        <v>316</v>
      </c>
      <c r="C22" s="216" t="s">
        <v>317</v>
      </c>
      <c r="D22" s="216" t="s">
        <v>318</v>
      </c>
      <c r="E22" s="216" t="s">
        <v>319</v>
      </c>
      <c r="F22" s="216" t="s">
        <v>320</v>
      </c>
      <c r="G22" s="216" t="s">
        <v>321</v>
      </c>
      <c r="H22" s="216" t="s">
        <v>322</v>
      </c>
      <c r="I22" s="217" t="s">
        <v>2</v>
      </c>
      <c r="J22" s="264"/>
      <c r="K22" s="260" t="s">
        <v>323</v>
      </c>
      <c r="L22" s="216" t="s">
        <v>324</v>
      </c>
      <c r="M22" s="217" t="s">
        <v>3</v>
      </c>
      <c r="N22" s="260" t="s">
        <v>325</v>
      </c>
      <c r="O22" s="216" t="s">
        <v>326</v>
      </c>
      <c r="P22" s="217" t="s">
        <v>4</v>
      </c>
      <c r="Q22" s="261"/>
    </row>
    <row r="23" spans="1:17" ht="99" customHeight="1">
      <c r="A23" s="266"/>
      <c r="B23" s="262" t="s">
        <v>10</v>
      </c>
      <c r="C23" s="227" t="s">
        <v>9</v>
      </c>
      <c r="D23" s="227" t="s">
        <v>8</v>
      </c>
      <c r="E23" s="227" t="s">
        <v>194</v>
      </c>
      <c r="F23" s="227" t="s">
        <v>195</v>
      </c>
      <c r="G23" s="227" t="s">
        <v>231</v>
      </c>
      <c r="H23" s="227" t="s">
        <v>6</v>
      </c>
      <c r="I23" s="250" t="s">
        <v>196</v>
      </c>
      <c r="J23" s="209"/>
      <c r="K23" s="262" t="s">
        <v>146</v>
      </c>
      <c r="L23" s="227" t="s">
        <v>147</v>
      </c>
      <c r="M23" s="228" t="s">
        <v>148</v>
      </c>
      <c r="N23" s="262" t="s">
        <v>101</v>
      </c>
      <c r="O23" s="227" t="s">
        <v>102</v>
      </c>
      <c r="P23" s="228" t="s">
        <v>58</v>
      </c>
      <c r="Q23" s="208"/>
    </row>
    <row r="24" spans="1:17" ht="42" customHeight="1" thickBot="1">
      <c r="A24" s="267"/>
      <c r="B24" s="12"/>
      <c r="C24" s="13"/>
      <c r="D24" s="13"/>
      <c r="E24" s="13"/>
      <c r="F24" s="13"/>
      <c r="G24" s="13"/>
      <c r="H24" s="13"/>
      <c r="I24" s="67">
        <f>SUM(B24:H24)</f>
        <v>0</v>
      </c>
      <c r="J24" s="209"/>
      <c r="K24" s="61">
        <f>VT!E5</f>
        <v>0</v>
      </c>
      <c r="L24" s="62">
        <f>'VT-conv51'!G5</f>
        <v>0</v>
      </c>
      <c r="M24" s="63">
        <f>K24+L24</f>
        <v>0</v>
      </c>
      <c r="N24" s="64">
        <f>VT!F5</f>
        <v>0</v>
      </c>
      <c r="O24" s="65">
        <f>'VT-conv51'!H5</f>
        <v>0</v>
      </c>
      <c r="P24" s="66">
        <f>N24+O24</f>
        <v>0</v>
      </c>
      <c r="Q24" s="209"/>
    </row>
    <row r="25" spans="1:17" s="237" customFormat="1" ht="42" customHeight="1" thickBot="1">
      <c r="A25" s="261"/>
      <c r="B25" s="55"/>
      <c r="C25" s="55"/>
      <c r="D25" s="55"/>
      <c r="E25" s="55"/>
      <c r="F25" s="55"/>
      <c r="G25" s="55"/>
      <c r="H25" s="259">
        <f>IF(I24=M24,"","Le nombre total d'ETP du tableau Qualification (H) doit être égal au nombre total d'ETP du tableau Vieillesse-technicité (I).cf feuilles VT ou/et VT-conv51")</f>
      </c>
      <c r="I25" s="209"/>
      <c r="J25" s="55"/>
      <c r="K25" s="55"/>
      <c r="L25" s="55"/>
      <c r="M25" s="56"/>
      <c r="N25" s="56"/>
      <c r="O25" s="56"/>
      <c r="P25" s="209"/>
      <c r="Q25" s="268"/>
    </row>
    <row r="26" spans="1:17" s="270" customFormat="1" ht="39.75" customHeight="1" thickBot="1">
      <c r="A26" s="199" t="s">
        <v>429</v>
      </c>
      <c r="B26" s="57"/>
      <c r="C26" s="57"/>
      <c r="D26" s="57"/>
      <c r="E26" s="57"/>
      <c r="F26" s="57"/>
      <c r="G26" s="57"/>
      <c r="H26" s="57"/>
      <c r="I26" s="200"/>
      <c r="J26" s="57"/>
      <c r="K26" s="57"/>
      <c r="L26" s="57"/>
      <c r="M26" s="58"/>
      <c r="N26" s="58"/>
      <c r="O26" s="58"/>
      <c r="P26" s="200"/>
      <c r="Q26" s="269"/>
    </row>
    <row r="27" spans="1:17" ht="21" customHeight="1" thickBot="1">
      <c r="A27" s="209"/>
      <c r="B27" s="209"/>
      <c r="C27" s="209"/>
      <c r="D27" s="209"/>
      <c r="E27" s="209"/>
      <c r="F27" s="209"/>
      <c r="G27" s="209"/>
      <c r="H27" s="208"/>
      <c r="I27" s="209"/>
      <c r="J27" s="209"/>
      <c r="K27" s="209"/>
      <c r="L27" s="209"/>
      <c r="M27" s="209"/>
      <c r="N27" s="209"/>
      <c r="O27" s="209"/>
      <c r="P27" s="209"/>
      <c r="Q27" s="209"/>
    </row>
    <row r="28" spans="1:17" ht="19.5" customHeight="1" thickBot="1">
      <c r="A28" s="271"/>
      <c r="B28" s="260" t="s">
        <v>109</v>
      </c>
      <c r="C28" s="216" t="s">
        <v>169</v>
      </c>
      <c r="D28" s="216" t="s">
        <v>327</v>
      </c>
      <c r="E28" s="216" t="s">
        <v>328</v>
      </c>
      <c r="F28" s="216" t="s">
        <v>329</v>
      </c>
      <c r="G28" s="217" t="s">
        <v>330</v>
      </c>
      <c r="H28" s="209"/>
      <c r="I28" s="238" t="s">
        <v>46</v>
      </c>
      <c r="J28" s="272"/>
      <c r="K28" s="272"/>
      <c r="L28" s="272"/>
      <c r="M28" s="272"/>
      <c r="N28" s="272"/>
      <c r="O28" s="272"/>
      <c r="P28" s="239"/>
      <c r="Q28" s="209"/>
    </row>
    <row r="29" spans="1:17" ht="27.75" customHeight="1">
      <c r="A29" s="273" t="s">
        <v>60</v>
      </c>
      <c r="B29" s="274" t="s">
        <v>39</v>
      </c>
      <c r="C29" s="221" t="s">
        <v>268</v>
      </c>
      <c r="D29" s="221" t="s">
        <v>62</v>
      </c>
      <c r="E29" s="221" t="s">
        <v>61</v>
      </c>
      <c r="F29" s="221" t="s">
        <v>419</v>
      </c>
      <c r="G29" s="222" t="s">
        <v>234</v>
      </c>
      <c r="H29" s="209"/>
      <c r="I29" s="273"/>
      <c r="J29" s="275"/>
      <c r="K29" s="276" t="s">
        <v>47</v>
      </c>
      <c r="L29" s="277"/>
      <c r="M29" s="276" t="s">
        <v>48</v>
      </c>
      <c r="N29" s="277"/>
      <c r="O29" s="276" t="s">
        <v>230</v>
      </c>
      <c r="P29" s="277"/>
      <c r="Q29" s="209"/>
    </row>
    <row r="30" spans="1:17" ht="33.75" customHeight="1">
      <c r="A30" s="273"/>
      <c r="B30" s="274"/>
      <c r="C30" s="221"/>
      <c r="D30" s="221"/>
      <c r="E30" s="221"/>
      <c r="F30" s="221"/>
      <c r="G30" s="222"/>
      <c r="H30" s="209"/>
      <c r="I30" s="278" t="s">
        <v>12</v>
      </c>
      <c r="J30" s="279"/>
      <c r="K30" s="262" t="s">
        <v>92</v>
      </c>
      <c r="L30" s="144"/>
      <c r="M30" s="262" t="s">
        <v>126</v>
      </c>
      <c r="N30" s="144"/>
      <c r="O30" s="262" t="s">
        <v>236</v>
      </c>
      <c r="P30" s="144"/>
      <c r="Q30" s="209"/>
    </row>
    <row r="31" spans="1:17" ht="33.75" customHeight="1">
      <c r="A31" s="273"/>
      <c r="B31" s="274"/>
      <c r="C31" s="221"/>
      <c r="D31" s="221"/>
      <c r="E31" s="221"/>
      <c r="F31" s="221"/>
      <c r="G31" s="222"/>
      <c r="H31" s="209"/>
      <c r="I31" s="278" t="s">
        <v>13</v>
      </c>
      <c r="J31" s="279"/>
      <c r="K31" s="262" t="s">
        <v>124</v>
      </c>
      <c r="L31" s="144"/>
      <c r="M31" s="262" t="s">
        <v>127</v>
      </c>
      <c r="N31" s="144"/>
      <c r="O31" s="262" t="s">
        <v>237</v>
      </c>
      <c r="P31" s="144"/>
      <c r="Q31" s="209"/>
    </row>
    <row r="32" spans="1:17" ht="53.25" customHeight="1" thickBot="1">
      <c r="A32" s="273"/>
      <c r="B32" s="274"/>
      <c r="C32" s="221"/>
      <c r="D32" s="221"/>
      <c r="E32" s="221"/>
      <c r="F32" s="221"/>
      <c r="G32" s="222"/>
      <c r="H32" s="209"/>
      <c r="I32" s="280" t="s">
        <v>438</v>
      </c>
      <c r="J32" s="281"/>
      <c r="K32" s="282" t="s">
        <v>172</v>
      </c>
      <c r="L32" s="145"/>
      <c r="M32" s="282" t="s">
        <v>128</v>
      </c>
      <c r="N32" s="145"/>
      <c r="O32" s="282" t="s">
        <v>238</v>
      </c>
      <c r="P32" s="145"/>
      <c r="Q32" s="209"/>
    </row>
    <row r="33" spans="1:17" ht="39.75" customHeight="1" thickBot="1">
      <c r="A33" s="283"/>
      <c r="B33" s="12"/>
      <c r="C33" s="13"/>
      <c r="D33" s="13"/>
      <c r="E33" s="128">
        <f>D33*N47</f>
        <v>0</v>
      </c>
      <c r="F33" s="13"/>
      <c r="G33" s="143"/>
      <c r="H33" s="209"/>
      <c r="I33" s="284" t="s">
        <v>59</v>
      </c>
      <c r="J33" s="285"/>
      <c r="K33" s="286" t="s">
        <v>64</v>
      </c>
      <c r="L33" s="68">
        <f>SUM(L30:L32)</f>
        <v>0</v>
      </c>
      <c r="M33" s="286" t="s">
        <v>49</v>
      </c>
      <c r="N33" s="68">
        <f>SUM(N30:N32)</f>
        <v>0</v>
      </c>
      <c r="O33" s="286" t="s">
        <v>239</v>
      </c>
      <c r="P33" s="69">
        <f>SUM(P30:P32)</f>
        <v>0</v>
      </c>
      <c r="Q33" s="209"/>
    </row>
    <row r="34" spans="1:17" ht="25.5" customHeight="1" thickBot="1">
      <c r="A34" s="209"/>
      <c r="B34" s="209"/>
      <c r="C34" s="287">
        <f>IF(B33&gt;D33,"",IF(D33=0,"","Le groupe III (K1) doit être supérieur au compte 655 (K2)."))</f>
      </c>
      <c r="D34" s="209"/>
      <c r="E34" s="209"/>
      <c r="F34" s="209"/>
      <c r="G34" s="209"/>
      <c r="H34" s="209"/>
      <c r="I34" s="209"/>
      <c r="J34" s="209"/>
      <c r="K34" s="209"/>
      <c r="L34" s="209"/>
      <c r="M34" s="209"/>
      <c r="N34" s="209"/>
      <c r="O34" s="209"/>
      <c r="P34" s="209"/>
      <c r="Q34" s="209"/>
    </row>
    <row r="35" spans="1:17" s="203" customFormat="1" ht="37.5" customHeight="1" thickBot="1">
      <c r="A35" s="199" t="s">
        <v>430</v>
      </c>
      <c r="B35" s="200"/>
      <c r="C35" s="200"/>
      <c r="D35" s="200"/>
      <c r="E35" s="200"/>
      <c r="F35" s="200"/>
      <c r="G35" s="200"/>
      <c r="H35" s="200"/>
      <c r="I35" s="200"/>
      <c r="J35" s="200"/>
      <c r="K35" s="200"/>
      <c r="L35" s="200"/>
      <c r="M35" s="200"/>
      <c r="N35" s="200"/>
      <c r="O35" s="200"/>
      <c r="P35" s="200"/>
      <c r="Q35" s="201"/>
    </row>
    <row r="36" spans="1:17" ht="20.25" customHeight="1" thickBot="1">
      <c r="A36" s="209"/>
      <c r="B36" s="209"/>
      <c r="C36" s="209"/>
      <c r="D36" s="209"/>
      <c r="E36" s="209"/>
      <c r="F36" s="209"/>
      <c r="G36" s="208"/>
      <c r="H36" s="208"/>
      <c r="I36" s="208"/>
      <c r="J36" s="208"/>
      <c r="K36" s="208"/>
      <c r="L36" s="208"/>
      <c r="M36" s="208"/>
      <c r="N36" s="208"/>
      <c r="O36" s="209"/>
      <c r="P36" s="209"/>
      <c r="Q36" s="209"/>
    </row>
    <row r="37" spans="1:17" ht="20.25" customHeight="1" thickBot="1">
      <c r="A37" s="211" t="s">
        <v>63</v>
      </c>
      <c r="B37" s="260" t="s">
        <v>267</v>
      </c>
      <c r="C37" s="216" t="s">
        <v>266</v>
      </c>
      <c r="D37" s="216" t="s">
        <v>265</v>
      </c>
      <c r="E37" s="216" t="s">
        <v>264</v>
      </c>
      <c r="F37" s="216" t="s">
        <v>263</v>
      </c>
      <c r="G37" s="217" t="s">
        <v>262</v>
      </c>
      <c r="H37" s="209"/>
      <c r="I37" s="284" t="s">
        <v>46</v>
      </c>
      <c r="J37" s="288"/>
      <c r="K37" s="288"/>
      <c r="L37" s="288"/>
      <c r="M37" s="288"/>
      <c r="N37" s="288"/>
      <c r="O37" s="288"/>
      <c r="P37" s="285"/>
      <c r="Q37" s="208"/>
    </row>
    <row r="38" spans="1:17" ht="27.75" customHeight="1">
      <c r="A38" s="218"/>
      <c r="B38" s="289" t="s">
        <v>39</v>
      </c>
      <c r="C38" s="221" t="s">
        <v>268</v>
      </c>
      <c r="D38" s="290" t="s">
        <v>62</v>
      </c>
      <c r="E38" s="221" t="s">
        <v>61</v>
      </c>
      <c r="F38" s="221" t="s">
        <v>419</v>
      </c>
      <c r="G38" s="222" t="s">
        <v>269</v>
      </c>
      <c r="H38" s="209"/>
      <c r="I38" s="276"/>
      <c r="J38" s="277"/>
      <c r="K38" s="276" t="s">
        <v>47</v>
      </c>
      <c r="L38" s="277"/>
      <c r="M38" s="276" t="s">
        <v>48</v>
      </c>
      <c r="N38" s="277"/>
      <c r="O38" s="276" t="s">
        <v>230</v>
      </c>
      <c r="P38" s="277"/>
      <c r="Q38" s="209"/>
    </row>
    <row r="39" spans="1:17" ht="33.75" customHeight="1">
      <c r="A39" s="218"/>
      <c r="B39" s="291"/>
      <c r="C39" s="221"/>
      <c r="D39" s="292"/>
      <c r="E39" s="221"/>
      <c r="F39" s="221"/>
      <c r="G39" s="222"/>
      <c r="H39" s="209"/>
      <c r="I39" s="278" t="s">
        <v>12</v>
      </c>
      <c r="J39" s="279"/>
      <c r="K39" s="249" t="s">
        <v>261</v>
      </c>
      <c r="L39" s="144"/>
      <c r="M39" s="262" t="s">
        <v>257</v>
      </c>
      <c r="N39" s="144"/>
      <c r="O39" s="262" t="s">
        <v>253</v>
      </c>
      <c r="P39" s="144"/>
      <c r="Q39" s="209"/>
    </row>
    <row r="40" spans="1:17" ht="33.75" customHeight="1">
      <c r="A40" s="218"/>
      <c r="B40" s="291"/>
      <c r="C40" s="221"/>
      <c r="D40" s="292"/>
      <c r="E40" s="221"/>
      <c r="F40" s="221"/>
      <c r="G40" s="222"/>
      <c r="H40" s="209"/>
      <c r="I40" s="278" t="s">
        <v>13</v>
      </c>
      <c r="J40" s="279"/>
      <c r="K40" s="249" t="s">
        <v>260</v>
      </c>
      <c r="L40" s="144"/>
      <c r="M40" s="262" t="s">
        <v>258</v>
      </c>
      <c r="N40" s="144"/>
      <c r="O40" s="262" t="s">
        <v>254</v>
      </c>
      <c r="P40" s="144"/>
      <c r="Q40" s="209"/>
    </row>
    <row r="41" spans="1:17" ht="54.75" customHeight="1" thickBot="1">
      <c r="A41" s="218"/>
      <c r="B41" s="230"/>
      <c r="C41" s="221"/>
      <c r="D41" s="293"/>
      <c r="E41" s="221"/>
      <c r="F41" s="221"/>
      <c r="G41" s="222"/>
      <c r="H41" s="209"/>
      <c r="I41" s="280" t="s">
        <v>439</v>
      </c>
      <c r="J41" s="281"/>
      <c r="K41" s="294" t="s">
        <v>259</v>
      </c>
      <c r="L41" s="145"/>
      <c r="M41" s="282" t="s">
        <v>256</v>
      </c>
      <c r="N41" s="145"/>
      <c r="O41" s="282" t="s">
        <v>255</v>
      </c>
      <c r="P41" s="145"/>
      <c r="Q41" s="209"/>
    </row>
    <row r="42" spans="1:17" ht="39.75" customHeight="1" thickBot="1">
      <c r="A42" s="233"/>
      <c r="B42" s="12"/>
      <c r="C42" s="13"/>
      <c r="D42" s="13"/>
      <c r="E42" s="128">
        <f>D42*N47</f>
        <v>0</v>
      </c>
      <c r="F42" s="13"/>
      <c r="G42" s="143"/>
      <c r="H42" s="209"/>
      <c r="I42" s="295" t="s">
        <v>59</v>
      </c>
      <c r="J42" s="296"/>
      <c r="K42" s="286" t="s">
        <v>65</v>
      </c>
      <c r="L42" s="68">
        <f>SUM(L39:L41)</f>
        <v>0</v>
      </c>
      <c r="M42" s="297" t="s">
        <v>66</v>
      </c>
      <c r="N42" s="68">
        <f>SUM(N39:N41)</f>
        <v>0</v>
      </c>
      <c r="O42" s="286" t="s">
        <v>240</v>
      </c>
      <c r="P42" s="69">
        <f>SUM(P39:P41)</f>
        <v>0</v>
      </c>
      <c r="Q42" s="209"/>
    </row>
    <row r="43" spans="1:17" ht="26.25" customHeight="1" thickBot="1">
      <c r="A43" s="209"/>
      <c r="B43" s="209"/>
      <c r="C43" s="287">
        <f>IF(B42&gt;D42,"",IF(D42=0,"","Le groupe III (Q1) doit être supérieur au compte 655 (Q2)."))</f>
      </c>
      <c r="D43" s="209"/>
      <c r="E43" s="209"/>
      <c r="F43" s="209"/>
      <c r="G43" s="209"/>
      <c r="H43" s="209"/>
      <c r="I43" s="209"/>
      <c r="J43" s="209"/>
      <c r="K43" s="209"/>
      <c r="L43" s="209"/>
      <c r="M43" s="209"/>
      <c r="N43" s="209"/>
      <c r="O43" s="209"/>
      <c r="P43" s="209"/>
      <c r="Q43" s="209"/>
    </row>
    <row r="44" spans="1:17" s="203" customFormat="1" ht="50.25" customHeight="1" thickBot="1">
      <c r="A44" s="199" t="s">
        <v>440</v>
      </c>
      <c r="B44" s="200"/>
      <c r="C44" s="200"/>
      <c r="D44" s="200"/>
      <c r="E44" s="200"/>
      <c r="F44" s="200"/>
      <c r="G44" s="200"/>
      <c r="H44" s="200"/>
      <c r="I44" s="200"/>
      <c r="J44" s="200"/>
      <c r="K44" s="200"/>
      <c r="L44" s="200"/>
      <c r="M44" s="200"/>
      <c r="N44" s="200"/>
      <c r="O44" s="200"/>
      <c r="P44" s="200"/>
      <c r="Q44" s="201"/>
    </row>
    <row r="45" spans="1:17" ht="24" customHeight="1" thickBot="1">
      <c r="A45" s="298" t="s">
        <v>155</v>
      </c>
      <c r="B45" s="209"/>
      <c r="C45" s="209"/>
      <c r="D45" s="209"/>
      <c r="E45" s="209"/>
      <c r="F45" s="209"/>
      <c r="G45" s="208"/>
      <c r="H45" s="209"/>
      <c r="I45" s="209"/>
      <c r="J45" s="209"/>
      <c r="K45" s="209"/>
      <c r="L45" s="209"/>
      <c r="M45" s="209"/>
      <c r="N45" s="209"/>
      <c r="O45" s="209"/>
      <c r="P45" s="209"/>
      <c r="Q45" s="209"/>
    </row>
    <row r="46" spans="1:17" ht="33" customHeight="1" thickBot="1">
      <c r="A46" s="276" t="s">
        <v>45</v>
      </c>
      <c r="B46" s="215" t="s">
        <v>35</v>
      </c>
      <c r="C46" s="299"/>
      <c r="D46" s="299"/>
      <c r="E46" s="299"/>
      <c r="F46" s="216" t="s">
        <v>331</v>
      </c>
      <c r="G46" s="16"/>
      <c r="H46" s="209"/>
      <c r="I46" s="209"/>
      <c r="J46" s="209"/>
      <c r="K46" s="209"/>
      <c r="L46" s="209"/>
      <c r="M46" s="209"/>
      <c r="N46" s="209"/>
      <c r="O46" s="209"/>
      <c r="P46" s="209"/>
      <c r="Q46" s="209"/>
    </row>
    <row r="47" spans="1:17" ht="39" customHeight="1" thickBot="1">
      <c r="A47" s="273"/>
      <c r="B47" s="220" t="s">
        <v>36</v>
      </c>
      <c r="C47" s="300"/>
      <c r="D47" s="300" t="s">
        <v>37</v>
      </c>
      <c r="E47" s="300"/>
      <c r="F47" s="227" t="s">
        <v>332</v>
      </c>
      <c r="G47" s="14"/>
      <c r="H47" s="209"/>
      <c r="I47" s="263" t="s">
        <v>341</v>
      </c>
      <c r="J47" s="301"/>
      <c r="K47" s="301"/>
      <c r="L47" s="302"/>
      <c r="M47" s="297" t="s">
        <v>270</v>
      </c>
      <c r="N47" s="96" t="str">
        <f>IF(G51=0,"0",IF(G56=0,"0",G47/G51*G53/G56))</f>
        <v>0</v>
      </c>
      <c r="O47" s="209"/>
      <c r="P47" s="209"/>
      <c r="Q47" s="209"/>
    </row>
    <row r="48" spans="1:17" ht="39" customHeight="1" thickBot="1">
      <c r="A48" s="273"/>
      <c r="B48" s="220"/>
      <c r="C48" s="300"/>
      <c r="D48" s="300" t="s">
        <v>38</v>
      </c>
      <c r="E48" s="300"/>
      <c r="F48" s="227" t="s">
        <v>333</v>
      </c>
      <c r="G48" s="14"/>
      <c r="H48" s="209"/>
      <c r="I48" s="267"/>
      <c r="J48" s="303"/>
      <c r="K48" s="303"/>
      <c r="L48" s="304"/>
      <c r="M48" s="209"/>
      <c r="N48" s="209"/>
      <c r="O48" s="209"/>
      <c r="P48" s="209"/>
      <c r="Q48" s="209"/>
    </row>
    <row r="49" spans="1:17" ht="33" customHeight="1">
      <c r="A49" s="273"/>
      <c r="B49" s="220" t="s">
        <v>41</v>
      </c>
      <c r="C49" s="300"/>
      <c r="D49" s="300"/>
      <c r="E49" s="300"/>
      <c r="F49" s="227" t="s">
        <v>335</v>
      </c>
      <c r="G49" s="70">
        <f>G47+G48</f>
        <v>0</v>
      </c>
      <c r="H49" s="209"/>
      <c r="I49" s="209"/>
      <c r="J49" s="209"/>
      <c r="K49" s="209"/>
      <c r="L49" s="209"/>
      <c r="M49" s="209"/>
      <c r="N49" s="209"/>
      <c r="O49" s="209"/>
      <c r="P49" s="209"/>
      <c r="Q49" s="209"/>
    </row>
    <row r="50" spans="1:17" ht="33" customHeight="1">
      <c r="A50" s="273"/>
      <c r="B50" s="220" t="s">
        <v>39</v>
      </c>
      <c r="C50" s="300"/>
      <c r="D50" s="300"/>
      <c r="E50" s="300"/>
      <c r="F50" s="227" t="s">
        <v>334</v>
      </c>
      <c r="G50" s="14"/>
      <c r="H50" s="209"/>
      <c r="I50" s="209"/>
      <c r="J50" s="209"/>
      <c r="K50" s="209"/>
      <c r="L50" s="209"/>
      <c r="M50" s="209"/>
      <c r="N50" s="209"/>
      <c r="O50" s="209"/>
      <c r="P50" s="209"/>
      <c r="Q50" s="209"/>
    </row>
    <row r="51" spans="1:17" ht="33" customHeight="1">
      <c r="A51" s="273"/>
      <c r="B51" s="305" t="s">
        <v>420</v>
      </c>
      <c r="C51" s="306"/>
      <c r="D51" s="306"/>
      <c r="E51" s="306"/>
      <c r="F51" s="227" t="s">
        <v>32</v>
      </c>
      <c r="G51" s="70">
        <f>G46+G49+G50</f>
        <v>0</v>
      </c>
      <c r="H51" s="209"/>
      <c r="I51" s="209"/>
      <c r="J51" s="209"/>
      <c r="K51" s="209"/>
      <c r="L51" s="209"/>
      <c r="M51" s="209"/>
      <c r="N51" s="209"/>
      <c r="O51" s="209"/>
      <c r="P51" s="209"/>
      <c r="Q51" s="209"/>
    </row>
    <row r="52" spans="1:17" ht="33" customHeight="1">
      <c r="A52" s="307" t="s">
        <v>40</v>
      </c>
      <c r="B52" s="220" t="s">
        <v>42</v>
      </c>
      <c r="C52" s="300"/>
      <c r="D52" s="300"/>
      <c r="E52" s="300"/>
      <c r="F52" s="227" t="s">
        <v>336</v>
      </c>
      <c r="G52" s="14"/>
      <c r="H52" s="209"/>
      <c r="I52" s="209"/>
      <c r="J52" s="209"/>
      <c r="K52" s="209"/>
      <c r="L52" s="209"/>
      <c r="M52" s="209"/>
      <c r="N52" s="209"/>
      <c r="O52" s="209"/>
      <c r="P52" s="209"/>
      <c r="Q52" s="209"/>
    </row>
    <row r="53" spans="1:17" ht="36" customHeight="1">
      <c r="A53" s="218"/>
      <c r="B53" s="220" t="s">
        <v>203</v>
      </c>
      <c r="C53" s="300"/>
      <c r="D53" s="300"/>
      <c r="E53" s="300"/>
      <c r="F53" s="227" t="s">
        <v>337</v>
      </c>
      <c r="G53" s="14"/>
      <c r="H53" s="209"/>
      <c r="I53" s="209"/>
      <c r="J53" s="209"/>
      <c r="K53" s="209"/>
      <c r="L53" s="209"/>
      <c r="M53" s="209"/>
      <c r="N53" s="209"/>
      <c r="O53" s="209"/>
      <c r="P53" s="209"/>
      <c r="Q53" s="209"/>
    </row>
    <row r="54" spans="1:17" ht="39" customHeight="1">
      <c r="A54" s="218"/>
      <c r="B54" s="220" t="s">
        <v>204</v>
      </c>
      <c r="C54" s="300"/>
      <c r="D54" s="300"/>
      <c r="E54" s="300"/>
      <c r="F54" s="227" t="s">
        <v>338</v>
      </c>
      <c r="G54" s="14"/>
      <c r="H54" s="209"/>
      <c r="I54" s="209"/>
      <c r="J54" s="209"/>
      <c r="K54" s="209"/>
      <c r="L54" s="209"/>
      <c r="M54" s="209"/>
      <c r="N54" s="209"/>
      <c r="O54" s="209"/>
      <c r="P54" s="209"/>
      <c r="Q54" s="209"/>
    </row>
    <row r="55" spans="1:17" ht="33" customHeight="1">
      <c r="A55" s="218"/>
      <c r="B55" s="220" t="s">
        <v>43</v>
      </c>
      <c r="C55" s="300"/>
      <c r="D55" s="300"/>
      <c r="E55" s="300"/>
      <c r="F55" s="227" t="s">
        <v>339</v>
      </c>
      <c r="G55" s="14"/>
      <c r="H55" s="209"/>
      <c r="I55" s="209"/>
      <c r="J55" s="209"/>
      <c r="K55" s="209"/>
      <c r="L55" s="209"/>
      <c r="M55" s="209"/>
      <c r="N55" s="209"/>
      <c r="O55" s="209"/>
      <c r="P55" s="209"/>
      <c r="Q55" s="209"/>
    </row>
    <row r="56" spans="1:17" ht="36" customHeight="1">
      <c r="A56" s="218"/>
      <c r="B56" s="305" t="s">
        <v>205</v>
      </c>
      <c r="C56" s="306"/>
      <c r="D56" s="306"/>
      <c r="E56" s="306"/>
      <c r="F56" s="227" t="s">
        <v>67</v>
      </c>
      <c r="G56" s="70">
        <f>G52+G53+G54+G55</f>
        <v>0</v>
      </c>
      <c r="H56" s="209"/>
      <c r="I56" s="209"/>
      <c r="J56" s="209"/>
      <c r="K56" s="209"/>
      <c r="L56" s="209"/>
      <c r="M56" s="209"/>
      <c r="N56" s="209"/>
      <c r="O56" s="209"/>
      <c r="P56" s="209"/>
      <c r="Q56" s="209"/>
    </row>
    <row r="57" spans="1:17" ht="33" customHeight="1" thickBot="1">
      <c r="A57" s="233"/>
      <c r="B57" s="235" t="s">
        <v>44</v>
      </c>
      <c r="C57" s="308"/>
      <c r="D57" s="308"/>
      <c r="E57" s="308"/>
      <c r="F57" s="309" t="s">
        <v>340</v>
      </c>
      <c r="G57" s="15"/>
      <c r="H57" s="209"/>
      <c r="I57" s="209"/>
      <c r="J57" s="209"/>
      <c r="K57" s="209"/>
      <c r="L57" s="209"/>
      <c r="M57" s="209"/>
      <c r="N57" s="209"/>
      <c r="O57" s="209"/>
      <c r="P57" s="209"/>
      <c r="Q57" s="209"/>
    </row>
    <row r="58" ht="12.75"/>
    <row r="60" ht="12.75"/>
    <row r="61" ht="12.75"/>
    <row r="63" ht="12.75"/>
    <row r="67" ht="12.75"/>
    <row r="68" ht="12.75"/>
  </sheetData>
  <mergeCells count="62">
    <mergeCell ref="A37:A42"/>
    <mergeCell ref="B38:B41"/>
    <mergeCell ref="D38:D41"/>
    <mergeCell ref="E38:E41"/>
    <mergeCell ref="C29:C32"/>
    <mergeCell ref="G29:G32"/>
    <mergeCell ref="K29:L29"/>
    <mergeCell ref="M29:N29"/>
    <mergeCell ref="D29:D32"/>
    <mergeCell ref="F29:F32"/>
    <mergeCell ref="K14:K16"/>
    <mergeCell ref="B11:B12"/>
    <mergeCell ref="A6:A12"/>
    <mergeCell ref="B7:B8"/>
    <mergeCell ref="B9:B10"/>
    <mergeCell ref="B51:E51"/>
    <mergeCell ref="I47:L48"/>
    <mergeCell ref="A22:A24"/>
    <mergeCell ref="B46:E46"/>
    <mergeCell ref="B47:C48"/>
    <mergeCell ref="D47:E47"/>
    <mergeCell ref="D48:E48"/>
    <mergeCell ref="A46:A51"/>
    <mergeCell ref="A29:A33"/>
    <mergeCell ref="I29:J29"/>
    <mergeCell ref="A52:A57"/>
    <mergeCell ref="B56:E56"/>
    <mergeCell ref="B57:E57"/>
    <mergeCell ref="B55:E55"/>
    <mergeCell ref="B52:E52"/>
    <mergeCell ref="B54:E54"/>
    <mergeCell ref="B53:E53"/>
    <mergeCell ref="B50:E50"/>
    <mergeCell ref="K38:L38"/>
    <mergeCell ref="M38:N38"/>
    <mergeCell ref="I39:J39"/>
    <mergeCell ref="I40:J40"/>
    <mergeCell ref="I41:J41"/>
    <mergeCell ref="F38:F41"/>
    <mergeCell ref="B49:E49"/>
    <mergeCell ref="C38:C41"/>
    <mergeCell ref="G38:G41"/>
    <mergeCell ref="N6:N12"/>
    <mergeCell ref="O7:O11"/>
    <mergeCell ref="P7:P11"/>
    <mergeCell ref="I37:P37"/>
    <mergeCell ref="I33:J33"/>
    <mergeCell ref="O29:P29"/>
    <mergeCell ref="I30:J30"/>
    <mergeCell ref="I28:P28"/>
    <mergeCell ref="J18:J20"/>
    <mergeCell ref="I31:J31"/>
    <mergeCell ref="A18:A20"/>
    <mergeCell ref="O38:P38"/>
    <mergeCell ref="N18:N20"/>
    <mergeCell ref="N14:N16"/>
    <mergeCell ref="I38:J38"/>
    <mergeCell ref="B29:B32"/>
    <mergeCell ref="E18:E20"/>
    <mergeCell ref="E29:E32"/>
    <mergeCell ref="I32:J32"/>
    <mergeCell ref="A14:B16"/>
  </mergeCells>
  <printOptions horizontalCentered="1" verticalCentered="1"/>
  <pageMargins left="0" right="0" top="0.1968503937007874" bottom="0" header="0" footer="0"/>
  <pageSetup fitToHeight="2" horizontalDpi="600" verticalDpi="600" orientation="landscape" paperSize="9" scale="50" r:id="rId3"/>
  <rowBreaks count="1" manualBreakCount="1">
    <brk id="25" max="255" man="1"/>
  </rowBreaks>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M56"/>
  <sheetViews>
    <sheetView workbookViewId="0" topLeftCell="A1">
      <selection activeCell="B6" sqref="B6"/>
    </sheetView>
  </sheetViews>
  <sheetFormatPr defaultColWidth="11.421875" defaultRowHeight="12.75"/>
  <cols>
    <col min="1" max="1" width="40.8515625" style="2" customWidth="1"/>
    <col min="2" max="4" width="14.8515625" style="2" customWidth="1"/>
    <col min="5" max="5" width="14.8515625" style="1" customWidth="1"/>
    <col min="6" max="6" width="14.8515625" style="2" customWidth="1"/>
    <col min="7" max="7" width="8.421875" style="2" customWidth="1"/>
    <col min="8" max="9" width="10.8515625" style="2" customWidth="1"/>
    <col min="10" max="10" width="9.140625" style="2" customWidth="1"/>
    <col min="11" max="16384" width="11.421875" style="2" customWidth="1"/>
  </cols>
  <sheetData>
    <row r="1" spans="1:10" ht="76.5" customHeight="1" thickBot="1">
      <c r="A1" s="163" t="s">
        <v>90</v>
      </c>
      <c r="B1" s="164"/>
      <c r="C1" s="164"/>
      <c r="D1" s="164"/>
      <c r="E1" s="164"/>
      <c r="F1" s="164"/>
      <c r="G1" s="164"/>
      <c r="H1" s="164"/>
      <c r="I1" s="164"/>
      <c r="J1" s="165"/>
    </row>
    <row r="2" spans="1:10" ht="13.5" thickBot="1">
      <c r="A2" s="29"/>
      <c r="B2" s="29"/>
      <c r="C2" s="29"/>
      <c r="D2" s="29"/>
      <c r="E2" s="35"/>
      <c r="F2" s="29"/>
      <c r="G2" s="29"/>
      <c r="H2" s="29"/>
      <c r="I2" s="29"/>
      <c r="J2" s="29"/>
    </row>
    <row r="3" spans="1:10" ht="12.75" customHeight="1">
      <c r="A3" s="152" t="s">
        <v>15</v>
      </c>
      <c r="B3" s="36" t="s">
        <v>342</v>
      </c>
      <c r="C3" s="37" t="s">
        <v>343</v>
      </c>
      <c r="D3" s="37" t="s">
        <v>344</v>
      </c>
      <c r="E3" s="37" t="s">
        <v>323</v>
      </c>
      <c r="F3" s="49" t="s">
        <v>325</v>
      </c>
      <c r="G3" s="29"/>
      <c r="H3" s="29"/>
      <c r="I3" s="29"/>
      <c r="J3" s="29"/>
    </row>
    <row r="4" spans="1:10" ht="89.25" customHeight="1">
      <c r="A4" s="153"/>
      <c r="B4" s="50" t="s">
        <v>16</v>
      </c>
      <c r="C4" s="51" t="s">
        <v>17</v>
      </c>
      <c r="D4" s="51" t="s">
        <v>345</v>
      </c>
      <c r="E4" s="51" t="s">
        <v>11</v>
      </c>
      <c r="F4" s="52" t="s">
        <v>422</v>
      </c>
      <c r="G4" s="29"/>
      <c r="H4" s="29"/>
      <c r="I4" s="29"/>
      <c r="J4" s="29"/>
    </row>
    <row r="5" spans="1:10" ht="17.25" customHeight="1">
      <c r="A5" s="41" t="s">
        <v>108</v>
      </c>
      <c r="B5" s="42">
        <f>SUM(B6:B206)</f>
        <v>0</v>
      </c>
      <c r="C5" s="43">
        <f>SUM(C6:C206)</f>
        <v>0</v>
      </c>
      <c r="D5" s="43">
        <f>SUMIF(D6:D206,"&lt;&gt;#DIV/0!")</f>
        <v>0</v>
      </c>
      <c r="E5" s="43">
        <f>SUM(E6:E206)</f>
        <v>0</v>
      </c>
      <c r="F5" s="43">
        <f>SUMIF(F6:F206,"&lt;&gt;#DIV/0!")</f>
        <v>0</v>
      </c>
      <c r="G5" s="29"/>
      <c r="H5" s="29"/>
      <c r="I5" s="29"/>
      <c r="J5" s="29"/>
    </row>
    <row r="6" spans="1:13" ht="16.5" customHeight="1" thickBot="1">
      <c r="A6" s="107"/>
      <c r="B6" s="110"/>
      <c r="C6" s="110"/>
      <c r="D6" s="45" t="e">
        <f aca="true" t="shared" si="0" ref="D6:D38">B6/C6</f>
        <v>#DIV/0!</v>
      </c>
      <c r="E6" s="106"/>
      <c r="F6" s="47" t="e">
        <f aca="true" t="shared" si="1" ref="F6:F38">B6/C6*E6</f>
        <v>#DIV/0!</v>
      </c>
      <c r="G6" s="29"/>
      <c r="H6" s="29"/>
      <c r="I6" s="29"/>
      <c r="J6" s="29"/>
      <c r="K6" s="6"/>
      <c r="L6" s="6"/>
      <c r="M6" s="6"/>
    </row>
    <row r="7" spans="1:10" ht="16.5" customHeight="1">
      <c r="A7" s="108"/>
      <c r="B7" s="110"/>
      <c r="C7" s="110"/>
      <c r="D7" s="45" t="e">
        <f t="shared" si="0"/>
        <v>#DIV/0!</v>
      </c>
      <c r="E7" s="106"/>
      <c r="F7" s="47" t="e">
        <f t="shared" si="1"/>
        <v>#DIV/0!</v>
      </c>
      <c r="G7" s="29"/>
      <c r="H7" s="154" t="s">
        <v>200</v>
      </c>
      <c r="I7" s="155"/>
      <c r="J7" s="156"/>
    </row>
    <row r="8" spans="1:10" ht="16.5" customHeight="1">
      <c r="A8" s="108"/>
      <c r="B8" s="110"/>
      <c r="C8" s="110"/>
      <c r="D8" s="45" t="e">
        <f t="shared" si="0"/>
        <v>#DIV/0!</v>
      </c>
      <c r="E8" s="106"/>
      <c r="F8" s="47" t="e">
        <f t="shared" si="1"/>
        <v>#DIV/0!</v>
      </c>
      <c r="G8" s="29"/>
      <c r="H8" s="157"/>
      <c r="I8" s="158"/>
      <c r="J8" s="159"/>
    </row>
    <row r="9" spans="1:10" ht="16.5" customHeight="1">
      <c r="A9" s="108"/>
      <c r="B9" s="110"/>
      <c r="C9" s="110"/>
      <c r="D9" s="45" t="e">
        <f t="shared" si="0"/>
        <v>#DIV/0!</v>
      </c>
      <c r="E9" s="106"/>
      <c r="F9" s="47" t="e">
        <f t="shared" si="1"/>
        <v>#DIV/0!</v>
      </c>
      <c r="G9" s="29"/>
      <c r="H9" s="157"/>
      <c r="I9" s="158"/>
      <c r="J9" s="159"/>
    </row>
    <row r="10" spans="1:13" ht="16.5" customHeight="1">
      <c r="A10" s="108"/>
      <c r="B10" s="110"/>
      <c r="C10" s="110"/>
      <c r="D10" s="45" t="e">
        <f t="shared" si="0"/>
        <v>#DIV/0!</v>
      </c>
      <c r="E10" s="106"/>
      <c r="F10" s="47" t="e">
        <f t="shared" si="1"/>
        <v>#DIV/0!</v>
      </c>
      <c r="G10" s="29"/>
      <c r="H10" s="157"/>
      <c r="I10" s="158"/>
      <c r="J10" s="159"/>
      <c r="K10" s="7"/>
      <c r="L10" s="7"/>
      <c r="M10" s="7"/>
    </row>
    <row r="11" spans="1:10" ht="16.5" customHeight="1">
      <c r="A11" s="108"/>
      <c r="B11" s="110"/>
      <c r="C11" s="110"/>
      <c r="D11" s="45" t="e">
        <f t="shared" si="0"/>
        <v>#DIV/0!</v>
      </c>
      <c r="E11" s="106"/>
      <c r="F11" s="47" t="e">
        <f t="shared" si="1"/>
        <v>#DIV/0!</v>
      </c>
      <c r="G11" s="29"/>
      <c r="H11" s="157" t="s">
        <v>18</v>
      </c>
      <c r="I11" s="158"/>
      <c r="J11" s="159"/>
    </row>
    <row r="12" spans="1:10" ht="16.5" customHeight="1" thickBot="1">
      <c r="A12" s="108"/>
      <c r="B12" s="110"/>
      <c r="C12" s="110"/>
      <c r="D12" s="45" t="e">
        <f t="shared" si="0"/>
        <v>#DIV/0!</v>
      </c>
      <c r="E12" s="106"/>
      <c r="F12" s="47" t="e">
        <f t="shared" si="1"/>
        <v>#DIV/0!</v>
      </c>
      <c r="G12" s="29"/>
      <c r="H12" s="160"/>
      <c r="I12" s="161"/>
      <c r="J12" s="162"/>
    </row>
    <row r="13" spans="1:10" ht="16.5" customHeight="1">
      <c r="A13" s="108"/>
      <c r="B13" s="110"/>
      <c r="C13" s="110"/>
      <c r="D13" s="45" t="e">
        <f t="shared" si="0"/>
        <v>#DIV/0!</v>
      </c>
      <c r="E13" s="106"/>
      <c r="F13" s="47" t="e">
        <f t="shared" si="1"/>
        <v>#DIV/0!</v>
      </c>
      <c r="G13" s="29"/>
      <c r="H13" s="29"/>
      <c r="I13" s="29"/>
      <c r="J13" s="29"/>
    </row>
    <row r="14" spans="1:10" ht="16.5" customHeight="1">
      <c r="A14" s="108"/>
      <c r="B14" s="110"/>
      <c r="C14" s="110"/>
      <c r="D14" s="45" t="e">
        <f t="shared" si="0"/>
        <v>#DIV/0!</v>
      </c>
      <c r="E14" s="106"/>
      <c r="F14" s="47" t="e">
        <f t="shared" si="1"/>
        <v>#DIV/0!</v>
      </c>
      <c r="G14" s="29"/>
      <c r="H14" s="29"/>
      <c r="I14" s="29"/>
      <c r="J14" s="29"/>
    </row>
    <row r="15" spans="1:10" ht="16.5" customHeight="1">
      <c r="A15" s="108"/>
      <c r="B15" s="110"/>
      <c r="C15" s="110"/>
      <c r="D15" s="45" t="e">
        <f t="shared" si="0"/>
        <v>#DIV/0!</v>
      </c>
      <c r="E15" s="106"/>
      <c r="F15" s="47" t="e">
        <f t="shared" si="1"/>
        <v>#DIV/0!</v>
      </c>
      <c r="G15" s="29"/>
      <c r="H15" s="29"/>
      <c r="I15" s="29"/>
      <c r="J15" s="29"/>
    </row>
    <row r="16" spans="1:10" ht="16.5" customHeight="1">
      <c r="A16" s="108"/>
      <c r="B16" s="110"/>
      <c r="C16" s="110"/>
      <c r="D16" s="45" t="e">
        <f t="shared" si="0"/>
        <v>#DIV/0!</v>
      </c>
      <c r="E16" s="106"/>
      <c r="F16" s="47" t="e">
        <f t="shared" si="1"/>
        <v>#DIV/0!</v>
      </c>
      <c r="G16" s="29"/>
      <c r="H16" s="29"/>
      <c r="I16" s="29"/>
      <c r="J16" s="29"/>
    </row>
    <row r="17" spans="1:10" ht="16.5" customHeight="1">
      <c r="A17" s="108"/>
      <c r="B17" s="110"/>
      <c r="C17" s="110"/>
      <c r="D17" s="45" t="e">
        <f t="shared" si="0"/>
        <v>#DIV/0!</v>
      </c>
      <c r="E17" s="106"/>
      <c r="F17" s="47" t="e">
        <f t="shared" si="1"/>
        <v>#DIV/0!</v>
      </c>
      <c r="G17" s="29"/>
      <c r="H17" s="29"/>
      <c r="I17" s="29"/>
      <c r="J17" s="29"/>
    </row>
    <row r="18" spans="1:10" ht="15" customHeight="1">
      <c r="A18" s="108"/>
      <c r="B18" s="110"/>
      <c r="C18" s="110"/>
      <c r="D18" s="45" t="e">
        <f t="shared" si="0"/>
        <v>#DIV/0!</v>
      </c>
      <c r="E18" s="106"/>
      <c r="F18" s="47" t="e">
        <f t="shared" si="1"/>
        <v>#DIV/0!</v>
      </c>
      <c r="G18" s="29"/>
      <c r="H18" s="29"/>
      <c r="I18" s="29"/>
      <c r="J18" s="29"/>
    </row>
    <row r="19" spans="1:10" ht="15" customHeight="1">
      <c r="A19" s="108"/>
      <c r="B19" s="110"/>
      <c r="C19" s="110"/>
      <c r="D19" s="45" t="e">
        <f t="shared" si="0"/>
        <v>#DIV/0!</v>
      </c>
      <c r="E19" s="106"/>
      <c r="F19" s="47" t="e">
        <f t="shared" si="1"/>
        <v>#DIV/0!</v>
      </c>
      <c r="G19" s="29"/>
      <c r="H19" s="29"/>
      <c r="I19" s="29"/>
      <c r="J19" s="29"/>
    </row>
    <row r="20" spans="1:10" ht="15" customHeight="1">
      <c r="A20" s="108"/>
      <c r="B20" s="110"/>
      <c r="C20" s="110"/>
      <c r="D20" s="45" t="e">
        <f t="shared" si="0"/>
        <v>#DIV/0!</v>
      </c>
      <c r="E20" s="106"/>
      <c r="F20" s="47" t="e">
        <f t="shared" si="1"/>
        <v>#DIV/0!</v>
      </c>
      <c r="G20" s="29"/>
      <c r="H20" s="29"/>
      <c r="I20" s="29"/>
      <c r="J20" s="29"/>
    </row>
    <row r="21" spans="1:10" ht="15" customHeight="1">
      <c r="A21" s="108"/>
      <c r="B21" s="110"/>
      <c r="C21" s="110"/>
      <c r="D21" s="45" t="e">
        <f t="shared" si="0"/>
        <v>#DIV/0!</v>
      </c>
      <c r="E21" s="106"/>
      <c r="F21" s="47" t="e">
        <f t="shared" si="1"/>
        <v>#DIV/0!</v>
      </c>
      <c r="G21" s="29"/>
      <c r="H21" s="29"/>
      <c r="I21" s="29"/>
      <c r="J21" s="29"/>
    </row>
    <row r="22" spans="1:10" ht="15" customHeight="1">
      <c r="A22" s="108"/>
      <c r="B22" s="110"/>
      <c r="C22" s="110"/>
      <c r="D22" s="45" t="e">
        <f t="shared" si="0"/>
        <v>#DIV/0!</v>
      </c>
      <c r="E22" s="106"/>
      <c r="F22" s="47" t="e">
        <f t="shared" si="1"/>
        <v>#DIV/0!</v>
      </c>
      <c r="G22" s="29"/>
      <c r="H22" s="29"/>
      <c r="I22" s="29"/>
      <c r="J22" s="29"/>
    </row>
    <row r="23" spans="1:10" ht="15" customHeight="1">
      <c r="A23" s="108"/>
      <c r="B23" s="110"/>
      <c r="C23" s="110"/>
      <c r="D23" s="45" t="e">
        <f t="shared" si="0"/>
        <v>#DIV/0!</v>
      </c>
      <c r="E23" s="106"/>
      <c r="F23" s="47" t="e">
        <f t="shared" si="1"/>
        <v>#DIV/0!</v>
      </c>
      <c r="G23" s="29"/>
      <c r="H23" s="29"/>
      <c r="I23" s="29"/>
      <c r="J23" s="29"/>
    </row>
    <row r="24" spans="1:10" ht="15" customHeight="1">
      <c r="A24" s="108"/>
      <c r="B24" s="110"/>
      <c r="C24" s="110"/>
      <c r="D24" s="45" t="e">
        <f t="shared" si="0"/>
        <v>#DIV/0!</v>
      </c>
      <c r="E24" s="106"/>
      <c r="F24" s="47" t="e">
        <f t="shared" si="1"/>
        <v>#DIV/0!</v>
      </c>
      <c r="G24" s="29"/>
      <c r="H24" s="29"/>
      <c r="I24" s="29"/>
      <c r="J24" s="29"/>
    </row>
    <row r="25" spans="1:10" ht="15" customHeight="1">
      <c r="A25" s="108"/>
      <c r="B25" s="110"/>
      <c r="C25" s="110"/>
      <c r="D25" s="45" t="e">
        <f t="shared" si="0"/>
        <v>#DIV/0!</v>
      </c>
      <c r="E25" s="106"/>
      <c r="F25" s="47" t="e">
        <f t="shared" si="1"/>
        <v>#DIV/0!</v>
      </c>
      <c r="G25" s="29"/>
      <c r="H25" s="29"/>
      <c r="I25" s="29"/>
      <c r="J25" s="29"/>
    </row>
    <row r="26" spans="1:10" ht="15" customHeight="1">
      <c r="A26" s="108"/>
      <c r="B26" s="110"/>
      <c r="C26" s="110"/>
      <c r="D26" s="45" t="e">
        <f t="shared" si="0"/>
        <v>#DIV/0!</v>
      </c>
      <c r="E26" s="106"/>
      <c r="F26" s="47" t="e">
        <f t="shared" si="1"/>
        <v>#DIV/0!</v>
      </c>
      <c r="G26" s="29"/>
      <c r="H26" s="29"/>
      <c r="I26" s="29"/>
      <c r="J26" s="29"/>
    </row>
    <row r="27" spans="1:10" ht="15" customHeight="1">
      <c r="A27" s="108"/>
      <c r="B27" s="110"/>
      <c r="C27" s="110"/>
      <c r="D27" s="45" t="e">
        <f t="shared" si="0"/>
        <v>#DIV/0!</v>
      </c>
      <c r="E27" s="106"/>
      <c r="F27" s="47" t="e">
        <f t="shared" si="1"/>
        <v>#DIV/0!</v>
      </c>
      <c r="G27" s="29"/>
      <c r="H27" s="29"/>
      <c r="I27" s="29"/>
      <c r="J27" s="29"/>
    </row>
    <row r="28" spans="1:10" ht="15" customHeight="1">
      <c r="A28" s="108"/>
      <c r="B28" s="110"/>
      <c r="C28" s="110"/>
      <c r="D28" s="45" t="e">
        <f t="shared" si="0"/>
        <v>#DIV/0!</v>
      </c>
      <c r="E28" s="106"/>
      <c r="F28" s="47" t="e">
        <f t="shared" si="1"/>
        <v>#DIV/0!</v>
      </c>
      <c r="G28" s="29"/>
      <c r="H28" s="29"/>
      <c r="I28" s="29"/>
      <c r="J28" s="29"/>
    </row>
    <row r="29" spans="1:10" ht="15" customHeight="1">
      <c r="A29" s="108"/>
      <c r="B29" s="110"/>
      <c r="C29" s="110"/>
      <c r="D29" s="45" t="e">
        <f t="shared" si="0"/>
        <v>#DIV/0!</v>
      </c>
      <c r="E29" s="106"/>
      <c r="F29" s="47" t="e">
        <f t="shared" si="1"/>
        <v>#DIV/0!</v>
      </c>
      <c r="G29" s="29"/>
      <c r="H29" s="29"/>
      <c r="I29" s="29"/>
      <c r="J29" s="29"/>
    </row>
    <row r="30" spans="1:10" ht="15" customHeight="1">
      <c r="A30" s="108"/>
      <c r="B30" s="110"/>
      <c r="C30" s="110"/>
      <c r="D30" s="45" t="e">
        <f t="shared" si="0"/>
        <v>#DIV/0!</v>
      </c>
      <c r="E30" s="106"/>
      <c r="F30" s="47" t="e">
        <f t="shared" si="1"/>
        <v>#DIV/0!</v>
      </c>
      <c r="G30" s="29"/>
      <c r="H30" s="29"/>
      <c r="I30" s="29"/>
      <c r="J30" s="29"/>
    </row>
    <row r="31" spans="1:10" ht="15" customHeight="1">
      <c r="A31" s="108"/>
      <c r="B31" s="110"/>
      <c r="C31" s="110"/>
      <c r="D31" s="45" t="e">
        <f t="shared" si="0"/>
        <v>#DIV/0!</v>
      </c>
      <c r="E31" s="106"/>
      <c r="F31" s="47" t="e">
        <f t="shared" si="1"/>
        <v>#DIV/0!</v>
      </c>
      <c r="G31" s="29"/>
      <c r="H31" s="29"/>
      <c r="I31" s="29"/>
      <c r="J31" s="29"/>
    </row>
    <row r="32" spans="1:10" ht="15" customHeight="1">
      <c r="A32" s="108"/>
      <c r="B32" s="110"/>
      <c r="C32" s="110"/>
      <c r="D32" s="45" t="e">
        <f t="shared" si="0"/>
        <v>#DIV/0!</v>
      </c>
      <c r="E32" s="106"/>
      <c r="F32" s="47" t="e">
        <f t="shared" si="1"/>
        <v>#DIV/0!</v>
      </c>
      <c r="G32" s="29"/>
      <c r="H32" s="29"/>
      <c r="I32" s="29"/>
      <c r="J32" s="29"/>
    </row>
    <row r="33" spans="1:10" ht="15" customHeight="1">
      <c r="A33" s="108"/>
      <c r="B33" s="110"/>
      <c r="C33" s="110"/>
      <c r="D33" s="45" t="e">
        <f t="shared" si="0"/>
        <v>#DIV/0!</v>
      </c>
      <c r="E33" s="106"/>
      <c r="F33" s="47" t="e">
        <f t="shared" si="1"/>
        <v>#DIV/0!</v>
      </c>
      <c r="G33" s="29"/>
      <c r="H33" s="29"/>
      <c r="I33" s="29"/>
      <c r="J33" s="29"/>
    </row>
    <row r="34" spans="1:10" ht="15" customHeight="1">
      <c r="A34" s="108"/>
      <c r="B34" s="110"/>
      <c r="C34" s="110"/>
      <c r="D34" s="45" t="e">
        <f t="shared" si="0"/>
        <v>#DIV/0!</v>
      </c>
      <c r="E34" s="106"/>
      <c r="F34" s="47" t="e">
        <f t="shared" si="1"/>
        <v>#DIV/0!</v>
      </c>
      <c r="G34" s="29"/>
      <c r="H34" s="29"/>
      <c r="I34" s="29"/>
      <c r="J34" s="29"/>
    </row>
    <row r="35" spans="1:10" ht="15" customHeight="1">
      <c r="A35" s="108"/>
      <c r="B35" s="110"/>
      <c r="C35" s="110"/>
      <c r="D35" s="45" t="e">
        <f t="shared" si="0"/>
        <v>#DIV/0!</v>
      </c>
      <c r="E35" s="106"/>
      <c r="F35" s="47" t="e">
        <f t="shared" si="1"/>
        <v>#DIV/0!</v>
      </c>
      <c r="G35" s="29"/>
      <c r="H35" s="29"/>
      <c r="I35" s="29"/>
      <c r="J35" s="29"/>
    </row>
    <row r="36" spans="1:10" ht="15" customHeight="1">
      <c r="A36" s="108"/>
      <c r="B36" s="110"/>
      <c r="C36" s="110"/>
      <c r="D36" s="45" t="e">
        <f t="shared" si="0"/>
        <v>#DIV/0!</v>
      </c>
      <c r="E36" s="106"/>
      <c r="F36" s="47" t="e">
        <f t="shared" si="1"/>
        <v>#DIV/0!</v>
      </c>
      <c r="G36" s="29"/>
      <c r="H36" s="29"/>
      <c r="I36" s="29"/>
      <c r="J36" s="29"/>
    </row>
    <row r="37" spans="1:10" ht="15" customHeight="1">
      <c r="A37" s="108"/>
      <c r="B37" s="110"/>
      <c r="C37" s="110"/>
      <c r="D37" s="45" t="e">
        <f t="shared" si="0"/>
        <v>#DIV/0!</v>
      </c>
      <c r="E37" s="106"/>
      <c r="F37" s="47" t="e">
        <f t="shared" si="1"/>
        <v>#DIV/0!</v>
      </c>
      <c r="G37" s="29"/>
      <c r="H37" s="29"/>
      <c r="I37" s="29"/>
      <c r="J37" s="29"/>
    </row>
    <row r="38" spans="1:10" ht="15" customHeight="1">
      <c r="A38" s="109"/>
      <c r="B38" s="110"/>
      <c r="C38" s="110"/>
      <c r="D38" s="45" t="e">
        <f t="shared" si="0"/>
        <v>#DIV/0!</v>
      </c>
      <c r="E38" s="106"/>
      <c r="F38" s="48" t="e">
        <f t="shared" si="1"/>
        <v>#DIV/0!</v>
      </c>
      <c r="G38" s="29"/>
      <c r="H38" s="29"/>
      <c r="I38" s="29"/>
      <c r="J38" s="29"/>
    </row>
    <row r="39" spans="1:10" ht="15">
      <c r="A39" s="109"/>
      <c r="B39" s="110"/>
      <c r="C39" s="110"/>
      <c r="D39" s="45" t="e">
        <f aca="true" t="shared" si="2" ref="D39:D55">B39/C39</f>
        <v>#DIV/0!</v>
      </c>
      <c r="E39" s="106"/>
      <c r="F39" s="48" t="e">
        <f aca="true" t="shared" si="3" ref="F39:F55">B39/C39*E39</f>
        <v>#DIV/0!</v>
      </c>
      <c r="G39" s="29"/>
      <c r="H39" s="29"/>
      <c r="I39" s="29"/>
      <c r="J39" s="29"/>
    </row>
    <row r="40" spans="1:10" ht="15.75" customHeight="1">
      <c r="A40" s="109"/>
      <c r="B40" s="110"/>
      <c r="C40" s="110"/>
      <c r="D40" s="45" t="e">
        <f t="shared" si="2"/>
        <v>#DIV/0!</v>
      </c>
      <c r="E40" s="106"/>
      <c r="F40" s="48" t="e">
        <f t="shared" si="3"/>
        <v>#DIV/0!</v>
      </c>
      <c r="G40" s="29"/>
      <c r="H40" s="29"/>
      <c r="I40" s="29"/>
      <c r="J40" s="29"/>
    </row>
    <row r="41" spans="1:10" ht="15">
      <c r="A41" s="109"/>
      <c r="B41" s="110"/>
      <c r="C41" s="110"/>
      <c r="D41" s="45" t="e">
        <f t="shared" si="2"/>
        <v>#DIV/0!</v>
      </c>
      <c r="E41" s="106"/>
      <c r="F41" s="48" t="e">
        <f t="shared" si="3"/>
        <v>#DIV/0!</v>
      </c>
      <c r="G41" s="29"/>
      <c r="H41" s="29"/>
      <c r="I41" s="29"/>
      <c r="J41" s="29"/>
    </row>
    <row r="42" spans="1:10" ht="15">
      <c r="A42" s="109"/>
      <c r="B42" s="110"/>
      <c r="C42" s="110"/>
      <c r="D42" s="45" t="e">
        <f t="shared" si="2"/>
        <v>#DIV/0!</v>
      </c>
      <c r="E42" s="106"/>
      <c r="F42" s="48" t="e">
        <f t="shared" si="3"/>
        <v>#DIV/0!</v>
      </c>
      <c r="G42" s="29"/>
      <c r="H42" s="29"/>
      <c r="I42" s="29"/>
      <c r="J42" s="29"/>
    </row>
    <row r="43" spans="1:10" ht="15">
      <c r="A43" s="109"/>
      <c r="B43" s="110"/>
      <c r="C43" s="110"/>
      <c r="D43" s="45" t="e">
        <f t="shared" si="2"/>
        <v>#DIV/0!</v>
      </c>
      <c r="E43" s="106"/>
      <c r="F43" s="48" t="e">
        <f t="shared" si="3"/>
        <v>#DIV/0!</v>
      </c>
      <c r="G43" s="29"/>
      <c r="H43" s="29"/>
      <c r="I43" s="29"/>
      <c r="J43" s="29"/>
    </row>
    <row r="44" spans="1:10" ht="15">
      <c r="A44" s="109"/>
      <c r="B44" s="110"/>
      <c r="C44" s="110"/>
      <c r="D44" s="45" t="e">
        <f t="shared" si="2"/>
        <v>#DIV/0!</v>
      </c>
      <c r="E44" s="106"/>
      <c r="F44" s="48" t="e">
        <f t="shared" si="3"/>
        <v>#DIV/0!</v>
      </c>
      <c r="G44" s="29"/>
      <c r="H44" s="29"/>
      <c r="I44" s="29"/>
      <c r="J44" s="29"/>
    </row>
    <row r="45" spans="1:10" ht="15">
      <c r="A45" s="109"/>
      <c r="B45" s="110"/>
      <c r="C45" s="110"/>
      <c r="D45" s="45" t="e">
        <f t="shared" si="2"/>
        <v>#DIV/0!</v>
      </c>
      <c r="E45" s="106"/>
      <c r="F45" s="48" t="e">
        <f t="shared" si="3"/>
        <v>#DIV/0!</v>
      </c>
      <c r="G45" s="29"/>
      <c r="H45" s="29"/>
      <c r="I45" s="29"/>
      <c r="J45" s="29"/>
    </row>
    <row r="46" spans="1:10" ht="15">
      <c r="A46" s="109"/>
      <c r="B46" s="110"/>
      <c r="C46" s="110"/>
      <c r="D46" s="45" t="e">
        <f t="shared" si="2"/>
        <v>#DIV/0!</v>
      </c>
      <c r="E46" s="106"/>
      <c r="F46" s="48" t="e">
        <f t="shared" si="3"/>
        <v>#DIV/0!</v>
      </c>
      <c r="G46" s="29"/>
      <c r="H46" s="29"/>
      <c r="I46" s="29"/>
      <c r="J46" s="29"/>
    </row>
    <row r="47" spans="1:10" ht="15">
      <c r="A47" s="109"/>
      <c r="B47" s="110"/>
      <c r="C47" s="110"/>
      <c r="D47" s="45" t="e">
        <f t="shared" si="2"/>
        <v>#DIV/0!</v>
      </c>
      <c r="E47" s="106"/>
      <c r="F47" s="48" t="e">
        <f t="shared" si="3"/>
        <v>#DIV/0!</v>
      </c>
      <c r="G47" s="29"/>
      <c r="H47" s="29"/>
      <c r="I47" s="29"/>
      <c r="J47" s="29"/>
    </row>
    <row r="48" spans="1:10" ht="15">
      <c r="A48" s="109"/>
      <c r="B48" s="110"/>
      <c r="C48" s="110"/>
      <c r="D48" s="45" t="e">
        <f t="shared" si="2"/>
        <v>#DIV/0!</v>
      </c>
      <c r="E48" s="106"/>
      <c r="F48" s="48" t="e">
        <f t="shared" si="3"/>
        <v>#DIV/0!</v>
      </c>
      <c r="G48" s="29"/>
      <c r="H48" s="29"/>
      <c r="I48" s="29"/>
      <c r="J48" s="29"/>
    </row>
    <row r="49" spans="1:10" ht="15">
      <c r="A49" s="109"/>
      <c r="B49" s="110"/>
      <c r="C49" s="110"/>
      <c r="D49" s="45" t="e">
        <f t="shared" si="2"/>
        <v>#DIV/0!</v>
      </c>
      <c r="E49" s="106"/>
      <c r="F49" s="48" t="e">
        <f t="shared" si="3"/>
        <v>#DIV/0!</v>
      </c>
      <c r="G49" s="29"/>
      <c r="H49" s="29"/>
      <c r="I49" s="29"/>
      <c r="J49" s="29"/>
    </row>
    <row r="50" spans="1:10" ht="15">
      <c r="A50" s="109"/>
      <c r="B50" s="110"/>
      <c r="C50" s="110"/>
      <c r="D50" s="45" t="e">
        <f t="shared" si="2"/>
        <v>#DIV/0!</v>
      </c>
      <c r="E50" s="106"/>
      <c r="F50" s="48" t="e">
        <f t="shared" si="3"/>
        <v>#DIV/0!</v>
      </c>
      <c r="G50" s="29"/>
      <c r="H50" s="29"/>
      <c r="I50" s="29"/>
      <c r="J50" s="29"/>
    </row>
    <row r="51" spans="1:10" ht="15">
      <c r="A51" s="109"/>
      <c r="B51" s="110"/>
      <c r="C51" s="110"/>
      <c r="D51" s="45" t="e">
        <f t="shared" si="2"/>
        <v>#DIV/0!</v>
      </c>
      <c r="E51" s="106"/>
      <c r="F51" s="48" t="e">
        <f t="shared" si="3"/>
        <v>#DIV/0!</v>
      </c>
      <c r="G51" s="29"/>
      <c r="H51" s="29"/>
      <c r="I51" s="29"/>
      <c r="J51" s="29"/>
    </row>
    <row r="52" spans="1:10" ht="15">
      <c r="A52" s="109"/>
      <c r="B52" s="110"/>
      <c r="C52" s="110"/>
      <c r="D52" s="45" t="e">
        <f t="shared" si="2"/>
        <v>#DIV/0!</v>
      </c>
      <c r="E52" s="106"/>
      <c r="F52" s="48" t="e">
        <f t="shared" si="3"/>
        <v>#DIV/0!</v>
      </c>
      <c r="G52" s="29"/>
      <c r="H52" s="29"/>
      <c r="I52" s="29"/>
      <c r="J52" s="29"/>
    </row>
    <row r="53" spans="1:10" ht="15">
      <c r="A53" s="109"/>
      <c r="B53" s="110"/>
      <c r="C53" s="110"/>
      <c r="D53" s="45" t="e">
        <f t="shared" si="2"/>
        <v>#DIV/0!</v>
      </c>
      <c r="E53" s="106"/>
      <c r="F53" s="48" t="e">
        <f t="shared" si="3"/>
        <v>#DIV/0!</v>
      </c>
      <c r="G53" s="29"/>
      <c r="H53" s="29"/>
      <c r="I53" s="29"/>
      <c r="J53" s="29"/>
    </row>
    <row r="54" spans="1:10" ht="15">
      <c r="A54" s="109"/>
      <c r="B54" s="110"/>
      <c r="C54" s="110"/>
      <c r="D54" s="45" t="e">
        <f t="shared" si="2"/>
        <v>#DIV/0!</v>
      </c>
      <c r="E54" s="106"/>
      <c r="F54" s="48" t="e">
        <f t="shared" si="3"/>
        <v>#DIV/0!</v>
      </c>
      <c r="G54" s="29"/>
      <c r="H54" s="29"/>
      <c r="I54" s="29"/>
      <c r="J54" s="29"/>
    </row>
    <row r="55" spans="1:10" ht="18" customHeight="1">
      <c r="A55" s="109"/>
      <c r="B55" s="110"/>
      <c r="C55" s="110"/>
      <c r="D55" s="45" t="e">
        <f t="shared" si="2"/>
        <v>#DIV/0!</v>
      </c>
      <c r="E55" s="106"/>
      <c r="F55" s="48" t="e">
        <f t="shared" si="3"/>
        <v>#DIV/0!</v>
      </c>
      <c r="G55" s="135" t="s">
        <v>103</v>
      </c>
      <c r="H55" s="135"/>
      <c r="I55" s="135"/>
      <c r="J55" s="135"/>
    </row>
    <row r="56" spans="1:10" ht="12.75">
      <c r="A56" s="80"/>
      <c r="B56" s="80"/>
      <c r="C56" s="80"/>
      <c r="D56" s="80"/>
      <c r="E56" s="81"/>
      <c r="F56" s="80"/>
      <c r="G56" s="29"/>
      <c r="H56" s="29"/>
      <c r="I56" s="29"/>
      <c r="J56" s="29"/>
    </row>
  </sheetData>
  <mergeCells count="4">
    <mergeCell ref="A3:A4"/>
    <mergeCell ref="H7:J10"/>
    <mergeCell ref="H11:J12"/>
    <mergeCell ref="A1:J1"/>
  </mergeCells>
  <dataValidations count="5">
    <dataValidation type="decimal" operator="greaterThanOrEqual" allowBlank="1" showErrorMessage="1" error="!!!!" sqref="F6">
      <formula1>1</formula1>
    </dataValidation>
    <dataValidation operator="lessThanOrEqual" allowBlank="1" showInputMessage="1" sqref="D6:D55"/>
    <dataValidation type="decimal" allowBlank="1" showInputMessage="1" showErrorMessage="1" error="Valeur comprise entre 0 et 1" sqref="E6:E55">
      <formula1>0</formula1>
      <formula2>1</formula2>
    </dataValidation>
    <dataValidation type="decimal" operator="lessThanOrEqual" allowBlank="1" showInputMessage="1" showErrorMessage="1" error="L'indice de base du poste occupé (J12) est inférieur ou égal à l'indice du poste occupé (J11)." sqref="C6:C55">
      <formula1>B6</formula1>
    </dataValidation>
    <dataValidation type="decimal" operator="greaterThanOrEqual" allowBlank="1" showInputMessage="1" showErrorMessage="1" error="L'indice du poste occupé (J11) est supérieur ou égal à l'indice de base du poste occupé (J12)." sqref="B6:B55">
      <formula1>C6</formula1>
    </dataValidation>
  </dataValidations>
  <printOptions horizontalCentered="1" verticalCentered="1"/>
  <pageMargins left="0.7874015748031497" right="0.3937007874015748" top="0.984251968503937" bottom="0.984251968503937" header="0.5118110236220472" footer="0.5118110236220472"/>
  <pageSetup fitToHeight="2" fitToWidth="1" horizontalDpi="600" verticalDpi="600" orientation="landscape" paperSize="9" scale="68" r:id="rId3"/>
  <legacyDrawing r:id="rId2"/>
</worksheet>
</file>

<file path=xl/worksheets/sheet4.xml><?xml version="1.0" encoding="utf-8"?>
<worksheet xmlns="http://schemas.openxmlformats.org/spreadsheetml/2006/main" xmlns:r="http://schemas.openxmlformats.org/officeDocument/2006/relationships">
  <sheetPr codeName="Feuil4"/>
  <dimension ref="A1:Q59"/>
  <sheetViews>
    <sheetView zoomScaleSheetLayoutView="100" workbookViewId="0" topLeftCell="A1">
      <selection activeCell="B9" sqref="B9"/>
    </sheetView>
  </sheetViews>
  <sheetFormatPr defaultColWidth="11.421875" defaultRowHeight="12.75"/>
  <cols>
    <col min="1" max="1" width="40.8515625" style="2" customWidth="1"/>
    <col min="2" max="2" width="15.57421875" style="2" customWidth="1"/>
    <col min="3" max="3" width="18.00390625" style="2" customWidth="1"/>
    <col min="4" max="4" width="15.421875" style="2" customWidth="1"/>
    <col min="5" max="5" width="16.140625" style="2" customWidth="1"/>
    <col min="6" max="6" width="14.8515625" style="2" customWidth="1"/>
    <col min="7" max="7" width="13.421875" style="1" customWidth="1"/>
    <col min="8" max="8" width="14.7109375" style="2" customWidth="1"/>
    <col min="9" max="9" width="4.421875" style="2" customWidth="1"/>
    <col min="10" max="10" width="5.140625" style="2" customWidth="1"/>
    <col min="11" max="11" width="6.7109375" style="2" customWidth="1"/>
    <col min="12" max="12" width="5.28125" style="2" customWidth="1"/>
    <col min="13" max="13" width="4.7109375" style="2" customWidth="1"/>
    <col min="14" max="14" width="12.421875" style="2" customWidth="1"/>
    <col min="15" max="15" width="11.421875" style="2" hidden="1" customWidth="1"/>
    <col min="16" max="17" width="0" style="2" hidden="1" customWidth="1"/>
    <col min="18" max="16384" width="11.421875" style="2" customWidth="1"/>
  </cols>
  <sheetData>
    <row r="1" spans="1:14" ht="76.5" customHeight="1" thickBot="1">
      <c r="A1" s="176" t="s">
        <v>91</v>
      </c>
      <c r="B1" s="177"/>
      <c r="C1" s="177"/>
      <c r="D1" s="177"/>
      <c r="E1" s="177"/>
      <c r="F1" s="177"/>
      <c r="G1" s="177"/>
      <c r="H1" s="177"/>
      <c r="I1" s="177"/>
      <c r="J1" s="177"/>
      <c r="K1" s="177"/>
      <c r="L1" s="177"/>
      <c r="M1" s="177"/>
      <c r="N1" s="178"/>
    </row>
    <row r="2" s="131" customFormat="1" ht="13.5" thickBot="1">
      <c r="G2" s="134"/>
    </row>
    <row r="3" spans="1:14" ht="12.75" customHeight="1">
      <c r="A3" s="152" t="s">
        <v>19</v>
      </c>
      <c r="B3" s="36" t="s">
        <v>352</v>
      </c>
      <c r="C3" s="37" t="s">
        <v>353</v>
      </c>
      <c r="D3" s="36" t="s">
        <v>354</v>
      </c>
      <c r="E3" s="37" t="s">
        <v>355</v>
      </c>
      <c r="F3" s="36" t="s">
        <v>356</v>
      </c>
      <c r="G3" s="36" t="s">
        <v>324</v>
      </c>
      <c r="H3" s="37" t="s">
        <v>326</v>
      </c>
      <c r="I3" s="131"/>
      <c r="J3" s="131"/>
      <c r="K3" s="131"/>
      <c r="L3" s="131"/>
      <c r="M3" s="131"/>
      <c r="N3" s="131"/>
    </row>
    <row r="4" spans="1:14" ht="138" customHeight="1" thickBot="1">
      <c r="A4" s="188"/>
      <c r="B4" s="38" t="s">
        <v>432</v>
      </c>
      <c r="C4" s="39" t="s">
        <v>33</v>
      </c>
      <c r="D4" s="39" t="s">
        <v>34</v>
      </c>
      <c r="E4" s="39" t="s">
        <v>421</v>
      </c>
      <c r="F4" s="39" t="s">
        <v>351</v>
      </c>
      <c r="G4" s="39" t="s">
        <v>11</v>
      </c>
      <c r="H4" s="40" t="s">
        <v>433</v>
      </c>
      <c r="I4" s="131"/>
      <c r="J4" s="131"/>
      <c r="K4" s="131"/>
      <c r="L4" s="131"/>
      <c r="M4" s="131"/>
      <c r="N4" s="131"/>
    </row>
    <row r="5" spans="1:9" ht="16.5" customHeight="1">
      <c r="A5" s="41" t="s">
        <v>108</v>
      </c>
      <c r="B5" s="42">
        <f>SUM(B6:B192)</f>
        <v>0</v>
      </c>
      <c r="C5" s="98">
        <f>SUM(C6:C192)</f>
        <v>0</v>
      </c>
      <c r="D5" s="97">
        <f>SUM(D6:D192)</f>
        <v>0</v>
      </c>
      <c r="E5" s="97">
        <f>SUM(E6:E192)</f>
        <v>0</v>
      </c>
      <c r="F5" s="43">
        <f>SUMIF(F6:F192,"&lt;&gt;#DIV/0!")</f>
        <v>0</v>
      </c>
      <c r="G5" s="44">
        <f>SUM(G6:G192)</f>
        <v>0</v>
      </c>
      <c r="H5" s="43">
        <f>SUMIF(H6:H192,"&lt;&gt;#DIV/0!")</f>
        <v>0</v>
      </c>
      <c r="I5" s="131"/>
    </row>
    <row r="6" spans="1:17" ht="16.5" customHeight="1">
      <c r="A6" s="107"/>
      <c r="B6" s="45">
        <f>C6*D6*E6</f>
        <v>0</v>
      </c>
      <c r="C6" s="110"/>
      <c r="D6" s="111"/>
      <c r="E6" s="111"/>
      <c r="F6" s="46" t="e">
        <f aca="true" t="shared" si="0" ref="F6:F56">B6/C6</f>
        <v>#DIV/0!</v>
      </c>
      <c r="G6" s="106"/>
      <c r="H6" s="47" t="e">
        <f aca="true" t="shared" si="1" ref="H6:H56">B6/C6*G6</f>
        <v>#DIV/0!</v>
      </c>
      <c r="I6" s="131"/>
      <c r="J6" s="189" t="s">
        <v>200</v>
      </c>
      <c r="K6" s="190"/>
      <c r="L6" s="190"/>
      <c r="M6" s="190"/>
      <c r="N6" s="191"/>
      <c r="O6" s="8"/>
      <c r="P6" s="8"/>
      <c r="Q6" s="8"/>
    </row>
    <row r="7" spans="1:17" ht="16.5" customHeight="1">
      <c r="A7" s="108"/>
      <c r="B7" s="45">
        <f aca="true" t="shared" si="2" ref="B7:B56">C7*D7*E7</f>
        <v>0</v>
      </c>
      <c r="C7" s="110"/>
      <c r="D7" s="111"/>
      <c r="E7" s="111"/>
      <c r="F7" s="46" t="e">
        <f t="shared" si="0"/>
        <v>#DIV/0!</v>
      </c>
      <c r="G7" s="106"/>
      <c r="H7" s="47" t="e">
        <f t="shared" si="1"/>
        <v>#DIV/0!</v>
      </c>
      <c r="I7" s="131"/>
      <c r="J7" s="192"/>
      <c r="K7" s="193"/>
      <c r="L7" s="193"/>
      <c r="M7" s="193"/>
      <c r="N7" s="194"/>
      <c r="O7" s="1"/>
      <c r="P7" s="1"/>
      <c r="Q7" s="1"/>
    </row>
    <row r="8" spans="1:17" ht="16.5" customHeight="1">
      <c r="A8" s="108"/>
      <c r="B8" s="45">
        <f t="shared" si="2"/>
        <v>0</v>
      </c>
      <c r="C8" s="110"/>
      <c r="D8" s="111"/>
      <c r="E8" s="111"/>
      <c r="F8" s="46" t="e">
        <f t="shared" si="0"/>
        <v>#DIV/0!</v>
      </c>
      <c r="G8" s="106"/>
      <c r="H8" s="47" t="e">
        <f t="shared" si="1"/>
        <v>#DIV/0!</v>
      </c>
      <c r="I8" s="131"/>
      <c r="J8" s="192"/>
      <c r="K8" s="193"/>
      <c r="L8" s="193"/>
      <c r="M8" s="193"/>
      <c r="N8" s="194"/>
      <c r="O8" s="6"/>
      <c r="P8" s="6"/>
      <c r="Q8" s="6"/>
    </row>
    <row r="9" spans="1:16" ht="16.5" customHeight="1">
      <c r="A9" s="108"/>
      <c r="B9" s="45">
        <f t="shared" si="2"/>
        <v>0</v>
      </c>
      <c r="C9" s="110"/>
      <c r="D9" s="111"/>
      <c r="E9" s="111"/>
      <c r="F9" s="46" t="e">
        <f t="shared" si="0"/>
        <v>#DIV/0!</v>
      </c>
      <c r="G9" s="106"/>
      <c r="H9" s="47" t="e">
        <f t="shared" si="1"/>
        <v>#DIV/0!</v>
      </c>
      <c r="I9" s="131"/>
      <c r="J9" s="195"/>
      <c r="K9" s="196"/>
      <c r="L9" s="196"/>
      <c r="M9" s="196"/>
      <c r="N9" s="197"/>
      <c r="O9" s="5"/>
      <c r="P9" s="1"/>
    </row>
    <row r="10" spans="1:16" ht="16.5" customHeight="1">
      <c r="A10" s="108"/>
      <c r="B10" s="45">
        <f t="shared" si="2"/>
        <v>0</v>
      </c>
      <c r="C10" s="110"/>
      <c r="D10" s="111"/>
      <c r="E10" s="111"/>
      <c r="F10" s="46" t="e">
        <f t="shared" si="0"/>
        <v>#DIV/0!</v>
      </c>
      <c r="G10" s="106"/>
      <c r="H10" s="47" t="e">
        <f t="shared" si="1"/>
        <v>#DIV/0!</v>
      </c>
      <c r="I10" s="131"/>
      <c r="J10" s="179" t="s">
        <v>201</v>
      </c>
      <c r="K10" s="180"/>
      <c r="L10" s="180"/>
      <c r="M10" s="180"/>
      <c r="N10" s="181"/>
      <c r="O10" s="5"/>
      <c r="P10" s="1"/>
    </row>
    <row r="11" spans="1:14" ht="16.5" customHeight="1">
      <c r="A11" s="108"/>
      <c r="B11" s="45">
        <f t="shared" si="2"/>
        <v>0</v>
      </c>
      <c r="C11" s="110"/>
      <c r="D11" s="111"/>
      <c r="E11" s="111"/>
      <c r="F11" s="46" t="e">
        <f t="shared" si="0"/>
        <v>#DIV/0!</v>
      </c>
      <c r="G11" s="106"/>
      <c r="H11" s="47" t="e">
        <f t="shared" si="1"/>
        <v>#DIV/0!</v>
      </c>
      <c r="I11" s="131"/>
      <c r="J11" s="182"/>
      <c r="K11" s="183"/>
      <c r="L11" s="183"/>
      <c r="M11" s="183"/>
      <c r="N11" s="184"/>
    </row>
    <row r="12" spans="1:14" ht="16.5" customHeight="1">
      <c r="A12" s="108"/>
      <c r="B12" s="45">
        <f t="shared" si="2"/>
        <v>0</v>
      </c>
      <c r="C12" s="110"/>
      <c r="D12" s="111"/>
      <c r="E12" s="111"/>
      <c r="F12" s="46" t="e">
        <f t="shared" si="0"/>
        <v>#DIV/0!</v>
      </c>
      <c r="G12" s="106"/>
      <c r="H12" s="47" t="e">
        <f t="shared" si="1"/>
        <v>#DIV/0!</v>
      </c>
      <c r="I12" s="131"/>
      <c r="J12" s="182"/>
      <c r="K12" s="183"/>
      <c r="L12" s="183"/>
      <c r="M12" s="183"/>
      <c r="N12" s="184"/>
    </row>
    <row r="13" spans="1:17" ht="16.5" customHeight="1">
      <c r="A13" s="108"/>
      <c r="B13" s="45">
        <f t="shared" si="2"/>
        <v>0</v>
      </c>
      <c r="C13" s="110"/>
      <c r="D13" s="111"/>
      <c r="E13" s="111"/>
      <c r="F13" s="46" t="e">
        <f t="shared" si="0"/>
        <v>#DIV/0!</v>
      </c>
      <c r="G13" s="106"/>
      <c r="H13" s="47" t="e">
        <f t="shared" si="1"/>
        <v>#DIV/0!</v>
      </c>
      <c r="I13" s="131"/>
      <c r="J13" s="185"/>
      <c r="K13" s="186"/>
      <c r="L13" s="186"/>
      <c r="M13" s="186"/>
      <c r="N13" s="187"/>
      <c r="P13" s="175" t="s">
        <v>207</v>
      </c>
      <c r="Q13" s="175" t="s">
        <v>208</v>
      </c>
    </row>
    <row r="14" spans="1:17" ht="16.5" customHeight="1">
      <c r="A14" s="108"/>
      <c r="B14" s="45">
        <f t="shared" si="2"/>
        <v>0</v>
      </c>
      <c r="C14" s="110"/>
      <c r="D14" s="111"/>
      <c r="E14" s="111"/>
      <c r="F14" s="46" t="e">
        <f t="shared" si="0"/>
        <v>#DIV/0!</v>
      </c>
      <c r="G14" s="106"/>
      <c r="H14" s="47" t="e">
        <f t="shared" si="1"/>
        <v>#DIV/0!</v>
      </c>
      <c r="I14" s="131"/>
      <c r="J14" s="166" t="s">
        <v>202</v>
      </c>
      <c r="K14" s="167"/>
      <c r="L14" s="167"/>
      <c r="M14" s="167"/>
      <c r="N14" s="168"/>
      <c r="P14" s="175"/>
      <c r="Q14" s="175"/>
    </row>
    <row r="15" spans="1:17" ht="16.5" customHeight="1">
      <c r="A15" s="108"/>
      <c r="B15" s="45">
        <f t="shared" si="2"/>
        <v>0</v>
      </c>
      <c r="C15" s="110"/>
      <c r="D15" s="111"/>
      <c r="E15" s="111"/>
      <c r="F15" s="46" t="e">
        <f t="shared" si="0"/>
        <v>#DIV/0!</v>
      </c>
      <c r="G15" s="106"/>
      <c r="H15" s="47" t="e">
        <f t="shared" si="1"/>
        <v>#DIV/0!</v>
      </c>
      <c r="I15" s="131"/>
      <c r="J15" s="169"/>
      <c r="K15" s="170"/>
      <c r="L15" s="170"/>
      <c r="M15" s="170"/>
      <c r="N15" s="171"/>
      <c r="P15" s="91">
        <v>0</v>
      </c>
      <c r="Q15" s="91">
        <v>0</v>
      </c>
    </row>
    <row r="16" spans="1:17" ht="16.5" customHeight="1">
      <c r="A16" s="108"/>
      <c r="B16" s="45">
        <f t="shared" si="2"/>
        <v>0</v>
      </c>
      <c r="C16" s="110"/>
      <c r="D16" s="111"/>
      <c r="E16" s="111"/>
      <c r="F16" s="46" t="e">
        <f t="shared" si="0"/>
        <v>#DIV/0!</v>
      </c>
      <c r="G16" s="106"/>
      <c r="H16" s="47" t="e">
        <f t="shared" si="1"/>
        <v>#DIV/0!</v>
      </c>
      <c r="I16" s="131"/>
      <c r="J16" s="169"/>
      <c r="K16" s="170"/>
      <c r="L16" s="170"/>
      <c r="M16" s="170"/>
      <c r="N16" s="171"/>
      <c r="P16" s="91">
        <v>0.3</v>
      </c>
      <c r="Q16" s="91">
        <v>0.2</v>
      </c>
    </row>
    <row r="17" spans="1:14" ht="16.5" customHeight="1">
      <c r="A17" s="108"/>
      <c r="B17" s="45">
        <f t="shared" si="2"/>
        <v>0</v>
      </c>
      <c r="C17" s="110"/>
      <c r="D17" s="111"/>
      <c r="E17" s="111"/>
      <c r="F17" s="46" t="e">
        <f t="shared" si="0"/>
        <v>#DIV/0!</v>
      </c>
      <c r="G17" s="106"/>
      <c r="H17" s="47" t="e">
        <f t="shared" si="1"/>
        <v>#DIV/0!</v>
      </c>
      <c r="I17" s="131"/>
      <c r="J17" s="172"/>
      <c r="K17" s="173"/>
      <c r="L17" s="173"/>
      <c r="M17" s="173"/>
      <c r="N17" s="174"/>
    </row>
    <row r="18" spans="1:14" ht="15" customHeight="1">
      <c r="A18" s="108"/>
      <c r="B18" s="45">
        <f t="shared" si="2"/>
        <v>0</v>
      </c>
      <c r="C18" s="110"/>
      <c r="D18" s="111"/>
      <c r="E18" s="111"/>
      <c r="F18" s="46" t="e">
        <f t="shared" si="0"/>
        <v>#DIV/0!</v>
      </c>
      <c r="G18" s="106"/>
      <c r="H18" s="47" t="e">
        <f t="shared" si="1"/>
        <v>#DIV/0!</v>
      </c>
      <c r="I18" s="131"/>
      <c r="J18" s="131"/>
      <c r="K18" s="131"/>
      <c r="L18" s="131"/>
      <c r="M18" s="131"/>
      <c r="N18" s="131"/>
    </row>
    <row r="19" spans="1:14" ht="15" customHeight="1">
      <c r="A19" s="108"/>
      <c r="B19" s="45">
        <f t="shared" si="2"/>
        <v>0</v>
      </c>
      <c r="C19" s="110"/>
      <c r="D19" s="111"/>
      <c r="E19" s="111"/>
      <c r="F19" s="46" t="e">
        <f t="shared" si="0"/>
        <v>#DIV/0!</v>
      </c>
      <c r="G19" s="106"/>
      <c r="H19" s="47" t="e">
        <f t="shared" si="1"/>
        <v>#DIV/0!</v>
      </c>
      <c r="I19" s="131"/>
      <c r="J19" s="131"/>
      <c r="K19" s="131"/>
      <c r="L19" s="131"/>
      <c r="M19" s="131"/>
      <c r="N19" s="131"/>
    </row>
    <row r="20" spans="1:14" ht="15" customHeight="1">
      <c r="A20" s="108"/>
      <c r="B20" s="45">
        <f t="shared" si="2"/>
        <v>0</v>
      </c>
      <c r="C20" s="110"/>
      <c r="D20" s="111"/>
      <c r="E20" s="111"/>
      <c r="F20" s="46" t="e">
        <f t="shared" si="0"/>
        <v>#DIV/0!</v>
      </c>
      <c r="G20" s="106"/>
      <c r="H20" s="47" t="e">
        <f t="shared" si="1"/>
        <v>#DIV/0!</v>
      </c>
      <c r="I20" s="131"/>
      <c r="J20" s="131"/>
      <c r="K20" s="131"/>
      <c r="L20" s="131"/>
      <c r="M20" s="131"/>
      <c r="N20" s="131"/>
    </row>
    <row r="21" spans="1:14" ht="15" customHeight="1">
      <c r="A21" s="108"/>
      <c r="B21" s="45">
        <f t="shared" si="2"/>
        <v>0</v>
      </c>
      <c r="C21" s="110"/>
      <c r="D21" s="111"/>
      <c r="E21" s="111"/>
      <c r="F21" s="46" t="e">
        <f t="shared" si="0"/>
        <v>#DIV/0!</v>
      </c>
      <c r="G21" s="106"/>
      <c r="H21" s="47" t="e">
        <f t="shared" si="1"/>
        <v>#DIV/0!</v>
      </c>
      <c r="I21" s="131"/>
      <c r="J21" s="131"/>
      <c r="K21" s="131"/>
      <c r="L21" s="131"/>
      <c r="M21" s="131"/>
      <c r="N21" s="131"/>
    </row>
    <row r="22" spans="1:14" ht="15" customHeight="1">
      <c r="A22" s="108"/>
      <c r="B22" s="45">
        <f t="shared" si="2"/>
        <v>0</v>
      </c>
      <c r="C22" s="110"/>
      <c r="D22" s="111"/>
      <c r="E22" s="111"/>
      <c r="F22" s="46" t="e">
        <f t="shared" si="0"/>
        <v>#DIV/0!</v>
      </c>
      <c r="G22" s="106"/>
      <c r="H22" s="47" t="e">
        <f t="shared" si="1"/>
        <v>#DIV/0!</v>
      </c>
      <c r="I22" s="131"/>
      <c r="J22" s="131"/>
      <c r="K22" s="131"/>
      <c r="L22" s="131"/>
      <c r="M22" s="131"/>
      <c r="N22" s="131"/>
    </row>
    <row r="23" spans="1:14" ht="15" customHeight="1">
      <c r="A23" s="108"/>
      <c r="B23" s="45">
        <f t="shared" si="2"/>
        <v>0</v>
      </c>
      <c r="C23" s="110"/>
      <c r="D23" s="111"/>
      <c r="E23" s="111"/>
      <c r="F23" s="46" t="e">
        <f t="shared" si="0"/>
        <v>#DIV/0!</v>
      </c>
      <c r="G23" s="106"/>
      <c r="H23" s="47" t="e">
        <f t="shared" si="1"/>
        <v>#DIV/0!</v>
      </c>
      <c r="I23" s="131"/>
      <c r="J23" s="131"/>
      <c r="K23" s="131"/>
      <c r="L23" s="131"/>
      <c r="M23" s="131"/>
      <c r="N23" s="131"/>
    </row>
    <row r="24" spans="1:14" ht="15" customHeight="1">
      <c r="A24" s="108"/>
      <c r="B24" s="45">
        <f t="shared" si="2"/>
        <v>0</v>
      </c>
      <c r="C24" s="110"/>
      <c r="D24" s="111"/>
      <c r="E24" s="111"/>
      <c r="F24" s="46" t="e">
        <f t="shared" si="0"/>
        <v>#DIV/0!</v>
      </c>
      <c r="G24" s="106"/>
      <c r="H24" s="47" t="e">
        <f t="shared" si="1"/>
        <v>#DIV/0!</v>
      </c>
      <c r="I24" s="131"/>
      <c r="J24" s="131"/>
      <c r="K24" s="131"/>
      <c r="L24" s="131"/>
      <c r="M24" s="131"/>
      <c r="N24" s="131"/>
    </row>
    <row r="25" spans="1:14" ht="15" customHeight="1">
      <c r="A25" s="108"/>
      <c r="B25" s="45">
        <f t="shared" si="2"/>
        <v>0</v>
      </c>
      <c r="C25" s="110"/>
      <c r="D25" s="111"/>
      <c r="E25" s="111"/>
      <c r="F25" s="46" t="e">
        <f t="shared" si="0"/>
        <v>#DIV/0!</v>
      </c>
      <c r="G25" s="106"/>
      <c r="H25" s="47" t="e">
        <f t="shared" si="1"/>
        <v>#DIV/0!</v>
      </c>
      <c r="I25" s="131"/>
      <c r="J25" s="131"/>
      <c r="K25" s="131"/>
      <c r="L25" s="131"/>
      <c r="M25" s="131"/>
      <c r="N25" s="131"/>
    </row>
    <row r="26" spans="1:14" ht="15" customHeight="1">
      <c r="A26" s="108"/>
      <c r="B26" s="45">
        <f t="shared" si="2"/>
        <v>0</v>
      </c>
      <c r="C26" s="110"/>
      <c r="D26" s="111"/>
      <c r="E26" s="111"/>
      <c r="F26" s="46" t="e">
        <f t="shared" si="0"/>
        <v>#DIV/0!</v>
      </c>
      <c r="G26" s="106"/>
      <c r="H26" s="47" t="e">
        <f t="shared" si="1"/>
        <v>#DIV/0!</v>
      </c>
      <c r="I26" s="131"/>
      <c r="J26" s="131"/>
      <c r="K26" s="131"/>
      <c r="L26" s="131"/>
      <c r="M26" s="131"/>
      <c r="N26" s="131"/>
    </row>
    <row r="27" spans="1:14" ht="15" customHeight="1">
      <c r="A27" s="108"/>
      <c r="B27" s="45">
        <f t="shared" si="2"/>
        <v>0</v>
      </c>
      <c r="C27" s="110"/>
      <c r="D27" s="111"/>
      <c r="E27" s="111"/>
      <c r="F27" s="46" t="e">
        <f t="shared" si="0"/>
        <v>#DIV/0!</v>
      </c>
      <c r="G27" s="106"/>
      <c r="H27" s="47" t="e">
        <f t="shared" si="1"/>
        <v>#DIV/0!</v>
      </c>
      <c r="I27" s="131"/>
      <c r="J27" s="131"/>
      <c r="K27" s="131"/>
      <c r="L27" s="131"/>
      <c r="M27" s="131"/>
      <c r="N27" s="131"/>
    </row>
    <row r="28" spans="1:14" ht="15" customHeight="1">
      <c r="A28" s="108"/>
      <c r="B28" s="45">
        <f t="shared" si="2"/>
        <v>0</v>
      </c>
      <c r="C28" s="110"/>
      <c r="D28" s="111"/>
      <c r="E28" s="111"/>
      <c r="F28" s="46" t="e">
        <f t="shared" si="0"/>
        <v>#DIV/0!</v>
      </c>
      <c r="G28" s="106"/>
      <c r="H28" s="47" t="e">
        <f t="shared" si="1"/>
        <v>#DIV/0!</v>
      </c>
      <c r="I28" s="131"/>
      <c r="J28" s="131"/>
      <c r="K28" s="131"/>
      <c r="L28" s="131"/>
      <c r="M28" s="131"/>
      <c r="N28" s="131"/>
    </row>
    <row r="29" spans="1:14" ht="15" customHeight="1">
      <c r="A29" s="108"/>
      <c r="B29" s="45">
        <f t="shared" si="2"/>
        <v>0</v>
      </c>
      <c r="C29" s="110"/>
      <c r="D29" s="111"/>
      <c r="E29" s="111"/>
      <c r="F29" s="46" t="e">
        <f t="shared" si="0"/>
        <v>#DIV/0!</v>
      </c>
      <c r="G29" s="106"/>
      <c r="H29" s="47" t="e">
        <f t="shared" si="1"/>
        <v>#DIV/0!</v>
      </c>
      <c r="I29" s="131"/>
      <c r="J29" s="131"/>
      <c r="K29" s="131"/>
      <c r="L29" s="131"/>
      <c r="M29" s="131"/>
      <c r="N29" s="131"/>
    </row>
    <row r="30" spans="1:14" ht="15" customHeight="1">
      <c r="A30" s="108"/>
      <c r="B30" s="45">
        <f t="shared" si="2"/>
        <v>0</v>
      </c>
      <c r="C30" s="110"/>
      <c r="D30" s="111"/>
      <c r="E30" s="111"/>
      <c r="F30" s="46" t="e">
        <f t="shared" si="0"/>
        <v>#DIV/0!</v>
      </c>
      <c r="G30" s="106"/>
      <c r="H30" s="47" t="e">
        <f t="shared" si="1"/>
        <v>#DIV/0!</v>
      </c>
      <c r="I30" s="131"/>
      <c r="J30" s="131"/>
      <c r="K30" s="131"/>
      <c r="L30" s="131"/>
      <c r="M30" s="131"/>
      <c r="N30" s="131"/>
    </row>
    <row r="31" spans="1:14" ht="15" customHeight="1">
      <c r="A31" s="108"/>
      <c r="B31" s="45">
        <f t="shared" si="2"/>
        <v>0</v>
      </c>
      <c r="C31" s="110"/>
      <c r="D31" s="111"/>
      <c r="E31" s="111"/>
      <c r="F31" s="46" t="e">
        <f t="shared" si="0"/>
        <v>#DIV/0!</v>
      </c>
      <c r="G31" s="106"/>
      <c r="H31" s="47" t="e">
        <f t="shared" si="1"/>
        <v>#DIV/0!</v>
      </c>
      <c r="I31" s="131"/>
      <c r="J31" s="131"/>
      <c r="K31" s="131"/>
      <c r="L31" s="131"/>
      <c r="M31" s="131"/>
      <c r="N31" s="131"/>
    </row>
    <row r="32" spans="1:14" ht="15" customHeight="1">
      <c r="A32" s="108"/>
      <c r="B32" s="45">
        <f t="shared" si="2"/>
        <v>0</v>
      </c>
      <c r="C32" s="110"/>
      <c r="D32" s="111"/>
      <c r="E32" s="111"/>
      <c r="F32" s="46" t="e">
        <f t="shared" si="0"/>
        <v>#DIV/0!</v>
      </c>
      <c r="G32" s="106"/>
      <c r="H32" s="47" t="e">
        <f t="shared" si="1"/>
        <v>#DIV/0!</v>
      </c>
      <c r="I32" s="131"/>
      <c r="J32" s="131"/>
      <c r="K32" s="131"/>
      <c r="L32" s="131"/>
      <c r="M32" s="131"/>
      <c r="N32" s="131"/>
    </row>
    <row r="33" spans="1:14" ht="15" customHeight="1">
      <c r="A33" s="108"/>
      <c r="B33" s="45">
        <f t="shared" si="2"/>
        <v>0</v>
      </c>
      <c r="C33" s="110"/>
      <c r="D33" s="111"/>
      <c r="E33" s="111"/>
      <c r="F33" s="46" t="e">
        <f t="shared" si="0"/>
        <v>#DIV/0!</v>
      </c>
      <c r="G33" s="106"/>
      <c r="H33" s="47" t="e">
        <f t="shared" si="1"/>
        <v>#DIV/0!</v>
      </c>
      <c r="I33" s="131"/>
      <c r="J33" s="131"/>
      <c r="K33" s="131"/>
      <c r="L33" s="131"/>
      <c r="M33" s="131"/>
      <c r="N33" s="131"/>
    </row>
    <row r="34" spans="1:14" ht="15" customHeight="1">
      <c r="A34" s="108"/>
      <c r="B34" s="45">
        <f t="shared" si="2"/>
        <v>0</v>
      </c>
      <c r="C34" s="110"/>
      <c r="D34" s="111"/>
      <c r="E34" s="111"/>
      <c r="F34" s="46" t="e">
        <f t="shared" si="0"/>
        <v>#DIV/0!</v>
      </c>
      <c r="G34" s="106"/>
      <c r="H34" s="47" t="e">
        <f t="shared" si="1"/>
        <v>#DIV/0!</v>
      </c>
      <c r="I34" s="131"/>
      <c r="J34" s="131"/>
      <c r="K34" s="131"/>
      <c r="L34" s="131"/>
      <c r="M34" s="131"/>
      <c r="N34" s="131"/>
    </row>
    <row r="35" spans="1:14" ht="15" customHeight="1">
      <c r="A35" s="108"/>
      <c r="B35" s="45">
        <f t="shared" si="2"/>
        <v>0</v>
      </c>
      <c r="C35" s="110"/>
      <c r="D35" s="111"/>
      <c r="E35" s="111"/>
      <c r="F35" s="46" t="e">
        <f t="shared" si="0"/>
        <v>#DIV/0!</v>
      </c>
      <c r="G35" s="106"/>
      <c r="H35" s="47" t="e">
        <f t="shared" si="1"/>
        <v>#DIV/0!</v>
      </c>
      <c r="I35" s="131"/>
      <c r="J35" s="131"/>
      <c r="K35" s="131"/>
      <c r="L35" s="131"/>
      <c r="M35" s="131"/>
      <c r="N35" s="131"/>
    </row>
    <row r="36" spans="1:14" ht="15" customHeight="1">
      <c r="A36" s="108"/>
      <c r="B36" s="45">
        <f t="shared" si="2"/>
        <v>0</v>
      </c>
      <c r="C36" s="110"/>
      <c r="D36" s="111"/>
      <c r="E36" s="111"/>
      <c r="F36" s="46" t="e">
        <f t="shared" si="0"/>
        <v>#DIV/0!</v>
      </c>
      <c r="G36" s="106"/>
      <c r="H36" s="47" t="e">
        <f t="shared" si="1"/>
        <v>#DIV/0!</v>
      </c>
      <c r="I36" s="131"/>
      <c r="J36" s="131"/>
      <c r="K36" s="131"/>
      <c r="L36" s="131"/>
      <c r="M36" s="131"/>
      <c r="N36" s="131"/>
    </row>
    <row r="37" spans="1:14" ht="15" customHeight="1">
      <c r="A37" s="108"/>
      <c r="B37" s="45">
        <f t="shared" si="2"/>
        <v>0</v>
      </c>
      <c r="C37" s="110"/>
      <c r="D37" s="111"/>
      <c r="E37" s="111"/>
      <c r="F37" s="46" t="e">
        <f t="shared" si="0"/>
        <v>#DIV/0!</v>
      </c>
      <c r="G37" s="106"/>
      <c r="H37" s="47" t="e">
        <f t="shared" si="1"/>
        <v>#DIV/0!</v>
      </c>
      <c r="I37" s="131"/>
      <c r="J37" s="131"/>
      <c r="K37" s="131"/>
      <c r="L37" s="131"/>
      <c r="M37" s="131"/>
      <c r="N37" s="131"/>
    </row>
    <row r="38" spans="1:14" ht="15" customHeight="1">
      <c r="A38" s="108"/>
      <c r="B38" s="45">
        <f t="shared" si="2"/>
        <v>0</v>
      </c>
      <c r="C38" s="110"/>
      <c r="D38" s="111"/>
      <c r="E38" s="111"/>
      <c r="F38" s="46" t="e">
        <f t="shared" si="0"/>
        <v>#DIV/0!</v>
      </c>
      <c r="G38" s="106"/>
      <c r="H38" s="47" t="e">
        <f t="shared" si="1"/>
        <v>#DIV/0!</v>
      </c>
      <c r="I38" s="131"/>
      <c r="J38" s="131"/>
      <c r="K38" s="131"/>
      <c r="L38" s="131"/>
      <c r="M38" s="131"/>
      <c r="N38" s="131"/>
    </row>
    <row r="39" spans="1:14" ht="15" customHeight="1">
      <c r="A39" s="108"/>
      <c r="B39" s="45">
        <f t="shared" si="2"/>
        <v>0</v>
      </c>
      <c r="C39" s="110"/>
      <c r="D39" s="111"/>
      <c r="E39" s="111"/>
      <c r="F39" s="46" t="e">
        <f t="shared" si="0"/>
        <v>#DIV/0!</v>
      </c>
      <c r="G39" s="106"/>
      <c r="H39" s="47" t="e">
        <f t="shared" si="1"/>
        <v>#DIV/0!</v>
      </c>
      <c r="I39" s="131"/>
      <c r="J39" s="131"/>
      <c r="K39" s="131"/>
      <c r="L39" s="131"/>
      <c r="M39" s="131"/>
      <c r="N39" s="131"/>
    </row>
    <row r="40" spans="1:14" ht="15" customHeight="1">
      <c r="A40" s="108"/>
      <c r="B40" s="45">
        <f t="shared" si="2"/>
        <v>0</v>
      </c>
      <c r="C40" s="110"/>
      <c r="D40" s="111"/>
      <c r="E40" s="111"/>
      <c r="F40" s="46" t="e">
        <f t="shared" si="0"/>
        <v>#DIV/0!</v>
      </c>
      <c r="G40" s="106"/>
      <c r="H40" s="47" t="e">
        <f t="shared" si="1"/>
        <v>#DIV/0!</v>
      </c>
      <c r="I40" s="131"/>
      <c r="J40" s="131"/>
      <c r="K40" s="131"/>
      <c r="L40" s="131"/>
      <c r="M40" s="131"/>
      <c r="N40" s="131"/>
    </row>
    <row r="41" spans="1:14" ht="15" customHeight="1">
      <c r="A41" s="108"/>
      <c r="B41" s="45">
        <f t="shared" si="2"/>
        <v>0</v>
      </c>
      <c r="C41" s="110"/>
      <c r="D41" s="111"/>
      <c r="E41" s="111"/>
      <c r="F41" s="46" t="e">
        <f t="shared" si="0"/>
        <v>#DIV/0!</v>
      </c>
      <c r="G41" s="106"/>
      <c r="H41" s="47" t="e">
        <f t="shared" si="1"/>
        <v>#DIV/0!</v>
      </c>
      <c r="I41" s="131"/>
      <c r="J41" s="131"/>
      <c r="K41" s="131"/>
      <c r="L41" s="131"/>
      <c r="M41" s="131"/>
      <c r="N41" s="131"/>
    </row>
    <row r="42" spans="1:14" ht="15" customHeight="1">
      <c r="A42" s="108"/>
      <c r="B42" s="45">
        <f t="shared" si="2"/>
        <v>0</v>
      </c>
      <c r="C42" s="110"/>
      <c r="D42" s="111"/>
      <c r="E42" s="111"/>
      <c r="F42" s="46" t="e">
        <f t="shared" si="0"/>
        <v>#DIV/0!</v>
      </c>
      <c r="G42" s="106"/>
      <c r="H42" s="47" t="e">
        <f t="shared" si="1"/>
        <v>#DIV/0!</v>
      </c>
      <c r="I42" s="131"/>
      <c r="J42" s="131"/>
      <c r="K42" s="131"/>
      <c r="L42" s="131"/>
      <c r="M42" s="131"/>
      <c r="N42" s="131"/>
    </row>
    <row r="43" spans="1:14" ht="15" customHeight="1">
      <c r="A43" s="108"/>
      <c r="B43" s="45">
        <f t="shared" si="2"/>
        <v>0</v>
      </c>
      <c r="C43" s="110"/>
      <c r="D43" s="111"/>
      <c r="E43" s="111"/>
      <c r="F43" s="46" t="e">
        <f t="shared" si="0"/>
        <v>#DIV/0!</v>
      </c>
      <c r="G43" s="106"/>
      <c r="H43" s="47" t="e">
        <f t="shared" si="1"/>
        <v>#DIV/0!</v>
      </c>
      <c r="I43" s="131"/>
      <c r="J43" s="131"/>
      <c r="K43" s="131"/>
      <c r="L43" s="131"/>
      <c r="M43" s="131"/>
      <c r="N43" s="131"/>
    </row>
    <row r="44" spans="1:14" ht="15" customHeight="1">
      <c r="A44" s="108"/>
      <c r="B44" s="45">
        <f t="shared" si="2"/>
        <v>0</v>
      </c>
      <c r="C44" s="110"/>
      <c r="D44" s="111"/>
      <c r="E44" s="111"/>
      <c r="F44" s="46" t="e">
        <f t="shared" si="0"/>
        <v>#DIV/0!</v>
      </c>
      <c r="G44" s="106"/>
      <c r="H44" s="47" t="e">
        <f t="shared" si="1"/>
        <v>#DIV/0!</v>
      </c>
      <c r="I44" s="131"/>
      <c r="J44" s="131"/>
      <c r="K44" s="131"/>
      <c r="L44" s="131"/>
      <c r="M44" s="131"/>
      <c r="N44" s="131"/>
    </row>
    <row r="45" spans="1:14" ht="15" customHeight="1">
      <c r="A45" s="108"/>
      <c r="B45" s="45">
        <f t="shared" si="2"/>
        <v>0</v>
      </c>
      <c r="C45" s="110"/>
      <c r="D45" s="111"/>
      <c r="E45" s="111"/>
      <c r="F45" s="46" t="e">
        <f t="shared" si="0"/>
        <v>#DIV/0!</v>
      </c>
      <c r="G45" s="106"/>
      <c r="H45" s="47" t="e">
        <f t="shared" si="1"/>
        <v>#DIV/0!</v>
      </c>
      <c r="I45" s="131"/>
      <c r="J45" s="131"/>
      <c r="K45" s="131"/>
      <c r="L45" s="131"/>
      <c r="M45" s="131"/>
      <c r="N45" s="131"/>
    </row>
    <row r="46" spans="1:14" ht="15" customHeight="1">
      <c r="A46" s="108"/>
      <c r="B46" s="45">
        <f t="shared" si="2"/>
        <v>0</v>
      </c>
      <c r="C46" s="110"/>
      <c r="D46" s="111"/>
      <c r="E46" s="111"/>
      <c r="F46" s="46" t="e">
        <f t="shared" si="0"/>
        <v>#DIV/0!</v>
      </c>
      <c r="G46" s="106"/>
      <c r="H46" s="47" t="e">
        <f t="shared" si="1"/>
        <v>#DIV/0!</v>
      </c>
      <c r="I46" s="131"/>
      <c r="J46" s="131"/>
      <c r="K46" s="131"/>
      <c r="L46" s="131"/>
      <c r="M46" s="131"/>
      <c r="N46" s="131"/>
    </row>
    <row r="47" spans="1:14" ht="15" customHeight="1">
      <c r="A47" s="108"/>
      <c r="B47" s="45">
        <f t="shared" si="2"/>
        <v>0</v>
      </c>
      <c r="C47" s="110"/>
      <c r="D47" s="111"/>
      <c r="E47" s="111"/>
      <c r="F47" s="46" t="e">
        <f t="shared" si="0"/>
        <v>#DIV/0!</v>
      </c>
      <c r="G47" s="106"/>
      <c r="H47" s="47" t="e">
        <f t="shared" si="1"/>
        <v>#DIV/0!</v>
      </c>
      <c r="I47" s="131"/>
      <c r="J47" s="131"/>
      <c r="K47" s="131"/>
      <c r="L47" s="131"/>
      <c r="M47" s="131"/>
      <c r="N47" s="131"/>
    </row>
    <row r="48" spans="1:14" ht="15" customHeight="1">
      <c r="A48" s="108"/>
      <c r="B48" s="45">
        <f t="shared" si="2"/>
        <v>0</v>
      </c>
      <c r="C48" s="110"/>
      <c r="D48" s="111"/>
      <c r="E48" s="111"/>
      <c r="F48" s="46" t="e">
        <f t="shared" si="0"/>
        <v>#DIV/0!</v>
      </c>
      <c r="G48" s="106"/>
      <c r="H48" s="47" t="e">
        <f t="shared" si="1"/>
        <v>#DIV/0!</v>
      </c>
      <c r="I48" s="131"/>
      <c r="J48" s="131"/>
      <c r="K48" s="131"/>
      <c r="L48" s="131"/>
      <c r="M48" s="131"/>
      <c r="N48" s="131"/>
    </row>
    <row r="49" spans="1:14" ht="15" customHeight="1">
      <c r="A49" s="108"/>
      <c r="B49" s="45">
        <f t="shared" si="2"/>
        <v>0</v>
      </c>
      <c r="C49" s="110"/>
      <c r="D49" s="111"/>
      <c r="E49" s="111"/>
      <c r="F49" s="46" t="e">
        <f t="shared" si="0"/>
        <v>#DIV/0!</v>
      </c>
      <c r="G49" s="106"/>
      <c r="H49" s="47" t="e">
        <f t="shared" si="1"/>
        <v>#DIV/0!</v>
      </c>
      <c r="I49" s="131"/>
      <c r="J49" s="131"/>
      <c r="K49" s="131"/>
      <c r="L49" s="131"/>
      <c r="M49" s="131"/>
      <c r="N49" s="131"/>
    </row>
    <row r="50" spans="1:14" ht="15" customHeight="1">
      <c r="A50" s="108"/>
      <c r="B50" s="45">
        <f t="shared" si="2"/>
        <v>0</v>
      </c>
      <c r="C50" s="110"/>
      <c r="D50" s="111"/>
      <c r="E50" s="111"/>
      <c r="F50" s="46" t="e">
        <f t="shared" si="0"/>
        <v>#DIV/0!</v>
      </c>
      <c r="G50" s="106"/>
      <c r="H50" s="47" t="e">
        <f t="shared" si="1"/>
        <v>#DIV/0!</v>
      </c>
      <c r="I50" s="131"/>
      <c r="J50" s="131"/>
      <c r="K50" s="131"/>
      <c r="L50" s="131"/>
      <c r="M50" s="131"/>
      <c r="N50" s="131"/>
    </row>
    <row r="51" spans="1:14" ht="15" customHeight="1">
      <c r="A51" s="108"/>
      <c r="B51" s="45">
        <f t="shared" si="2"/>
        <v>0</v>
      </c>
      <c r="C51" s="110"/>
      <c r="D51" s="111"/>
      <c r="E51" s="111"/>
      <c r="F51" s="46" t="e">
        <f t="shared" si="0"/>
        <v>#DIV/0!</v>
      </c>
      <c r="G51" s="106"/>
      <c r="H51" s="47" t="e">
        <f t="shared" si="1"/>
        <v>#DIV/0!</v>
      </c>
      <c r="I51" s="131"/>
      <c r="J51" s="131"/>
      <c r="K51" s="131"/>
      <c r="L51" s="131"/>
      <c r="M51" s="131"/>
      <c r="N51" s="131"/>
    </row>
    <row r="52" spans="1:14" ht="15" customHeight="1">
      <c r="A52" s="108"/>
      <c r="B52" s="45">
        <f t="shared" si="2"/>
        <v>0</v>
      </c>
      <c r="C52" s="110"/>
      <c r="D52" s="111"/>
      <c r="E52" s="111"/>
      <c r="F52" s="46" t="e">
        <f t="shared" si="0"/>
        <v>#DIV/0!</v>
      </c>
      <c r="G52" s="106"/>
      <c r="H52" s="47" t="e">
        <f t="shared" si="1"/>
        <v>#DIV/0!</v>
      </c>
      <c r="I52" s="131"/>
      <c r="J52" s="131"/>
      <c r="K52" s="131"/>
      <c r="L52" s="131"/>
      <c r="M52" s="131"/>
      <c r="N52" s="131"/>
    </row>
    <row r="53" spans="1:14" ht="15" customHeight="1">
      <c r="A53" s="108"/>
      <c r="B53" s="45">
        <f t="shared" si="2"/>
        <v>0</v>
      </c>
      <c r="C53" s="110"/>
      <c r="D53" s="111"/>
      <c r="E53" s="111"/>
      <c r="F53" s="46" t="e">
        <f t="shared" si="0"/>
        <v>#DIV/0!</v>
      </c>
      <c r="G53" s="106"/>
      <c r="H53" s="47" t="e">
        <f t="shared" si="1"/>
        <v>#DIV/0!</v>
      </c>
      <c r="I53" s="131"/>
      <c r="J53" s="131"/>
      <c r="K53" s="131"/>
      <c r="L53" s="131"/>
      <c r="M53" s="131"/>
      <c r="N53" s="131"/>
    </row>
    <row r="54" spans="1:14" ht="15" customHeight="1">
      <c r="A54" s="108"/>
      <c r="B54" s="45">
        <f t="shared" si="2"/>
        <v>0</v>
      </c>
      <c r="C54" s="110"/>
      <c r="D54" s="111"/>
      <c r="E54" s="111"/>
      <c r="F54" s="46" t="e">
        <f t="shared" si="0"/>
        <v>#DIV/0!</v>
      </c>
      <c r="G54" s="106"/>
      <c r="H54" s="47" t="e">
        <f t="shared" si="1"/>
        <v>#DIV/0!</v>
      </c>
      <c r="I54" s="131"/>
      <c r="J54" s="131"/>
      <c r="K54" s="131"/>
      <c r="L54" s="131"/>
      <c r="M54" s="131"/>
      <c r="N54" s="131"/>
    </row>
    <row r="55" spans="1:14" ht="15" customHeight="1">
      <c r="A55" s="108"/>
      <c r="B55" s="45">
        <f t="shared" si="2"/>
        <v>0</v>
      </c>
      <c r="C55" s="110"/>
      <c r="D55" s="111"/>
      <c r="E55" s="111"/>
      <c r="F55" s="46" t="e">
        <f t="shared" si="0"/>
        <v>#DIV/0!</v>
      </c>
      <c r="G55" s="106"/>
      <c r="H55" s="47" t="e">
        <f t="shared" si="1"/>
        <v>#DIV/0!</v>
      </c>
      <c r="I55" s="131"/>
      <c r="J55" s="131"/>
      <c r="K55" s="131"/>
      <c r="L55" s="131"/>
      <c r="M55" s="131"/>
      <c r="N55" s="131"/>
    </row>
    <row r="56" spans="1:14" ht="26.25" customHeight="1">
      <c r="A56" s="108"/>
      <c r="B56" s="45">
        <f t="shared" si="2"/>
        <v>0</v>
      </c>
      <c r="C56" s="112"/>
      <c r="D56" s="111"/>
      <c r="E56" s="111"/>
      <c r="F56" s="46" t="e">
        <f t="shared" si="0"/>
        <v>#DIV/0!</v>
      </c>
      <c r="G56" s="106"/>
      <c r="H56" s="48" t="e">
        <f t="shared" si="1"/>
        <v>#DIV/0!</v>
      </c>
      <c r="I56" s="136" t="s">
        <v>104</v>
      </c>
      <c r="J56" s="137"/>
      <c r="K56" s="137"/>
      <c r="L56" s="137"/>
      <c r="M56" s="137"/>
      <c r="N56" s="137"/>
    </row>
    <row r="57" spans="1:14" ht="26.25" customHeight="1">
      <c r="A57" s="82"/>
      <c r="B57" s="80"/>
      <c r="C57" s="80"/>
      <c r="D57" s="80"/>
      <c r="E57" s="80"/>
      <c r="F57" s="80"/>
      <c r="G57" s="81"/>
      <c r="H57" s="80"/>
      <c r="I57" s="131"/>
      <c r="J57" s="131"/>
      <c r="K57" s="131"/>
      <c r="L57" s="131"/>
      <c r="M57" s="131"/>
      <c r="N57" s="131"/>
    </row>
    <row r="58" s="1" customFormat="1" ht="42" customHeight="1">
      <c r="A58" s="2"/>
    </row>
    <row r="59" ht="12.75">
      <c r="A59" s="1"/>
    </row>
    <row r="60" ht="12.75" customHeight="1"/>
    <row r="61" ht="13.5" customHeight="1"/>
  </sheetData>
  <mergeCells count="7">
    <mergeCell ref="J14:N17"/>
    <mergeCell ref="P13:P14"/>
    <mergeCell ref="Q13:Q14"/>
    <mergeCell ref="A1:N1"/>
    <mergeCell ref="J10:N13"/>
    <mergeCell ref="A3:A4"/>
    <mergeCell ref="J6:N9"/>
  </mergeCells>
  <dataValidations count="4">
    <dataValidation allowBlank="1" showInputMessage="1" sqref="F6:F56"/>
    <dataValidation type="decimal" allowBlank="1" showInputMessage="1" showErrorMessage="1" error="Valeur comprise entre 0 et 1." sqref="G6:G56">
      <formula1>0</formula1>
      <formula2>1</formula2>
    </dataValidation>
    <dataValidation errorStyle="warning" type="decimal" allowBlank="1" showInputMessage="1" showErrorMessage="1" errorTitle="prime ancienneté" error="Aux termes de la convention de 1951, la prime d'ancienneté est comprise entre 0% et 30%." sqref="D6:D56">
      <formula1>$P$15</formula1>
      <formula2>$P$16</formula2>
    </dataValidation>
    <dataValidation errorStyle="warning" type="decimal" allowBlank="1" showInputMessage="1" showErrorMessage="1" errorTitle="majoration spécifique cadre" error="Aux termes de la convention de 1951, la  majoration spécifique pour les cadres est comprise entre 0% et  20%" sqref="E6:E56">
      <formula1>$Q$15</formula1>
      <formula2>$Q$16</formula2>
    </dataValidation>
  </dataValidations>
  <printOptions horizontalCentered="1" verticalCentered="1"/>
  <pageMargins left="0.7874015748031497" right="0.7874015748031497" top="0.984251968503937" bottom="0.984251968503937" header="0.5118110236220472" footer="0.5118110236220472"/>
  <pageSetup fitToHeight="2" horizontalDpi="600" verticalDpi="600" orientation="landscape" paperSize="9" scale="69" r:id="rId3"/>
  <rowBreaks count="1" manualBreakCount="1">
    <brk id="31" max="16" man="1"/>
  </rowBreaks>
  <legacyDrawing r:id="rId2"/>
</worksheet>
</file>

<file path=xl/worksheets/sheet5.xml><?xml version="1.0" encoding="utf-8"?>
<worksheet xmlns="http://schemas.openxmlformats.org/spreadsheetml/2006/main" xmlns:r="http://schemas.openxmlformats.org/officeDocument/2006/relationships">
  <dimension ref="A1:G53"/>
  <sheetViews>
    <sheetView zoomScale="78" zoomScaleNormal="78" zoomScaleSheetLayoutView="100" workbookViewId="0" topLeftCell="A1">
      <selection activeCell="I9" sqref="I9"/>
    </sheetView>
  </sheetViews>
  <sheetFormatPr defaultColWidth="11.421875" defaultRowHeight="12.75"/>
  <cols>
    <col min="1" max="1" width="34.28125" style="2" customWidth="1"/>
    <col min="2" max="2" width="11.421875" style="2" customWidth="1"/>
    <col min="3" max="3" width="14.00390625" style="2" customWidth="1"/>
    <col min="4" max="4" width="11.421875" style="2" customWidth="1"/>
    <col min="5" max="5" width="14.421875" style="2" customWidth="1"/>
    <col min="6" max="6" width="13.8515625" style="2" customWidth="1"/>
    <col min="7" max="16384" width="11.421875" style="2" customWidth="1"/>
  </cols>
  <sheetData>
    <row r="1" spans="1:7" ht="18.75" thickBot="1">
      <c r="A1" s="138" t="s">
        <v>140</v>
      </c>
      <c r="B1" s="139"/>
      <c r="C1" s="139"/>
      <c r="D1" s="139"/>
      <c r="E1" s="139"/>
      <c r="F1" s="140"/>
      <c r="G1" s="140"/>
    </row>
    <row r="2" spans="1:7" ht="12.75">
      <c r="A2" s="133" t="s">
        <v>157</v>
      </c>
      <c r="B2" s="131"/>
      <c r="C2" s="131"/>
      <c r="D2" s="131"/>
      <c r="E2" s="131"/>
      <c r="F2" s="131"/>
      <c r="G2" s="131"/>
    </row>
    <row r="3" spans="1:7" ht="12.75">
      <c r="A3" s="198" t="s">
        <v>243</v>
      </c>
      <c r="B3" s="32" t="s">
        <v>346</v>
      </c>
      <c r="C3" s="32" t="s">
        <v>347</v>
      </c>
      <c r="D3" s="32" t="s">
        <v>348</v>
      </c>
      <c r="E3" s="32" t="s">
        <v>349</v>
      </c>
      <c r="F3" s="32" t="s">
        <v>350</v>
      </c>
      <c r="G3" s="131"/>
    </row>
    <row r="4" spans="1:7" ht="89.25">
      <c r="A4" s="198"/>
      <c r="B4" s="31" t="s">
        <v>11</v>
      </c>
      <c r="C4" s="31" t="s">
        <v>434</v>
      </c>
      <c r="D4" s="31" t="s">
        <v>141</v>
      </c>
      <c r="E4" s="31" t="s">
        <v>154</v>
      </c>
      <c r="F4" s="31" t="s">
        <v>142</v>
      </c>
      <c r="G4" s="131"/>
    </row>
    <row r="5" spans="1:7" ht="12.75">
      <c r="A5" s="30" t="s">
        <v>108</v>
      </c>
      <c r="B5" s="33">
        <f>SUM(B6:B197)</f>
        <v>0</v>
      </c>
      <c r="C5" s="33">
        <f>SUM(C6:C197)</f>
        <v>0</v>
      </c>
      <c r="D5" s="33">
        <f>SUM(D6:D197)</f>
        <v>0</v>
      </c>
      <c r="E5" s="33">
        <f>SUM(E6:E197)</f>
        <v>0</v>
      </c>
      <c r="F5" s="33">
        <f>SUM(F6:F197)</f>
        <v>0</v>
      </c>
      <c r="G5" s="131"/>
    </row>
    <row r="6" spans="1:7" ht="12.75">
      <c r="A6" s="83"/>
      <c r="B6" s="106"/>
      <c r="C6" s="34">
        <f>B6*1607</f>
        <v>0</v>
      </c>
      <c r="D6" s="83"/>
      <c r="E6" s="83"/>
      <c r="F6" s="34">
        <f>C6-(D6-E6)</f>
        <v>0</v>
      </c>
      <c r="G6" s="131"/>
    </row>
    <row r="7" spans="1:7" ht="12.75">
      <c r="A7" s="83"/>
      <c r="B7" s="106"/>
      <c r="C7" s="34">
        <f aca="true" t="shared" si="0" ref="C7:C52">B7*1607</f>
        <v>0</v>
      </c>
      <c r="D7" s="83"/>
      <c r="E7" s="83"/>
      <c r="F7" s="34">
        <f aca="true" t="shared" si="1" ref="F7:F52">C7-(D7-E7)</f>
        <v>0</v>
      </c>
      <c r="G7" s="131"/>
    </row>
    <row r="8" spans="1:7" ht="12.75">
      <c r="A8" s="83"/>
      <c r="B8" s="106"/>
      <c r="C8" s="34">
        <f t="shared" si="0"/>
        <v>0</v>
      </c>
      <c r="D8" s="83"/>
      <c r="E8" s="83"/>
      <c r="F8" s="34">
        <f t="shared" si="1"/>
        <v>0</v>
      </c>
      <c r="G8" s="131"/>
    </row>
    <row r="9" spans="1:7" ht="12.75">
      <c r="A9" s="83"/>
      <c r="B9" s="106"/>
      <c r="C9" s="34">
        <f t="shared" si="0"/>
        <v>0</v>
      </c>
      <c r="D9" s="83"/>
      <c r="E9" s="83"/>
      <c r="F9" s="34">
        <f t="shared" si="1"/>
        <v>0</v>
      </c>
      <c r="G9" s="131"/>
    </row>
    <row r="10" spans="1:7" ht="12.75">
      <c r="A10" s="83"/>
      <c r="B10" s="106"/>
      <c r="C10" s="34">
        <f t="shared" si="0"/>
        <v>0</v>
      </c>
      <c r="D10" s="83"/>
      <c r="E10" s="83"/>
      <c r="F10" s="34">
        <f t="shared" si="1"/>
        <v>0</v>
      </c>
      <c r="G10" s="131"/>
    </row>
    <row r="11" spans="1:7" ht="12.75">
      <c r="A11" s="83"/>
      <c r="B11" s="106"/>
      <c r="C11" s="34">
        <f t="shared" si="0"/>
        <v>0</v>
      </c>
      <c r="D11" s="83"/>
      <c r="E11" s="83"/>
      <c r="F11" s="34">
        <f t="shared" si="1"/>
        <v>0</v>
      </c>
      <c r="G11" s="131"/>
    </row>
    <row r="12" spans="1:7" ht="12.75">
      <c r="A12" s="83"/>
      <c r="B12" s="106"/>
      <c r="C12" s="34">
        <f t="shared" si="0"/>
        <v>0</v>
      </c>
      <c r="D12" s="83"/>
      <c r="E12" s="83"/>
      <c r="F12" s="34">
        <f t="shared" si="1"/>
        <v>0</v>
      </c>
      <c r="G12" s="131"/>
    </row>
    <row r="13" spans="1:7" ht="12.75">
      <c r="A13" s="83"/>
      <c r="B13" s="106"/>
      <c r="C13" s="34">
        <f t="shared" si="0"/>
        <v>0</v>
      </c>
      <c r="D13" s="83"/>
      <c r="E13" s="83"/>
      <c r="F13" s="34">
        <f t="shared" si="1"/>
        <v>0</v>
      </c>
      <c r="G13" s="131"/>
    </row>
    <row r="14" spans="1:7" ht="12.75">
      <c r="A14" s="83"/>
      <c r="B14" s="106"/>
      <c r="C14" s="34">
        <f t="shared" si="0"/>
        <v>0</v>
      </c>
      <c r="D14" s="83"/>
      <c r="E14" s="83"/>
      <c r="F14" s="34">
        <f>C14-(D14-E14)</f>
        <v>0</v>
      </c>
      <c r="G14" s="131"/>
    </row>
    <row r="15" spans="1:7" ht="12.75">
      <c r="A15" s="83"/>
      <c r="B15" s="106"/>
      <c r="C15" s="34">
        <f t="shared" si="0"/>
        <v>0</v>
      </c>
      <c r="D15" s="83"/>
      <c r="E15" s="83"/>
      <c r="F15" s="34">
        <f t="shared" si="1"/>
        <v>0</v>
      </c>
      <c r="G15" s="131"/>
    </row>
    <row r="16" spans="1:7" ht="12.75">
      <c r="A16" s="83"/>
      <c r="B16" s="106"/>
      <c r="C16" s="34">
        <f t="shared" si="0"/>
        <v>0</v>
      </c>
      <c r="D16" s="83"/>
      <c r="E16" s="83"/>
      <c r="F16" s="34">
        <f t="shared" si="1"/>
        <v>0</v>
      </c>
      <c r="G16" s="131"/>
    </row>
    <row r="17" spans="1:7" ht="12.75">
      <c r="A17" s="83"/>
      <c r="B17" s="106"/>
      <c r="C17" s="34">
        <f t="shared" si="0"/>
        <v>0</v>
      </c>
      <c r="D17" s="83"/>
      <c r="E17" s="83"/>
      <c r="F17" s="34">
        <f t="shared" si="1"/>
        <v>0</v>
      </c>
      <c r="G17" s="131"/>
    </row>
    <row r="18" spans="1:7" ht="12.75">
      <c r="A18" s="83"/>
      <c r="B18" s="106"/>
      <c r="C18" s="34">
        <f t="shared" si="0"/>
        <v>0</v>
      </c>
      <c r="D18" s="83"/>
      <c r="E18" s="83"/>
      <c r="F18" s="34">
        <f t="shared" si="1"/>
        <v>0</v>
      </c>
      <c r="G18" s="131"/>
    </row>
    <row r="19" spans="1:7" ht="12.75">
      <c r="A19" s="83"/>
      <c r="B19" s="106"/>
      <c r="C19" s="34">
        <f t="shared" si="0"/>
        <v>0</v>
      </c>
      <c r="D19" s="83"/>
      <c r="E19" s="83"/>
      <c r="F19" s="34">
        <f t="shared" si="1"/>
        <v>0</v>
      </c>
      <c r="G19" s="131"/>
    </row>
    <row r="20" spans="1:7" ht="12.75">
      <c r="A20" s="83"/>
      <c r="B20" s="106"/>
      <c r="C20" s="34">
        <f t="shared" si="0"/>
        <v>0</v>
      </c>
      <c r="D20" s="83"/>
      <c r="E20" s="83"/>
      <c r="F20" s="34">
        <f t="shared" si="1"/>
        <v>0</v>
      </c>
      <c r="G20" s="131"/>
    </row>
    <row r="21" spans="1:7" ht="12.75">
      <c r="A21" s="83"/>
      <c r="B21" s="106"/>
      <c r="C21" s="34">
        <f t="shared" si="0"/>
        <v>0</v>
      </c>
      <c r="D21" s="83"/>
      <c r="E21" s="83"/>
      <c r="F21" s="34">
        <f t="shared" si="1"/>
        <v>0</v>
      </c>
      <c r="G21" s="131"/>
    </row>
    <row r="22" spans="1:7" ht="12.75">
      <c r="A22" s="83"/>
      <c r="B22" s="106"/>
      <c r="C22" s="34">
        <f t="shared" si="0"/>
        <v>0</v>
      </c>
      <c r="D22" s="83"/>
      <c r="E22" s="83"/>
      <c r="F22" s="34">
        <f t="shared" si="1"/>
        <v>0</v>
      </c>
      <c r="G22" s="131"/>
    </row>
    <row r="23" spans="1:7" ht="12.75">
      <c r="A23" s="83"/>
      <c r="B23" s="106"/>
      <c r="C23" s="34">
        <f t="shared" si="0"/>
        <v>0</v>
      </c>
      <c r="D23" s="83"/>
      <c r="E23" s="83"/>
      <c r="F23" s="34">
        <f t="shared" si="1"/>
        <v>0</v>
      </c>
      <c r="G23" s="131"/>
    </row>
    <row r="24" spans="1:7" ht="12.75">
      <c r="A24" s="83"/>
      <c r="B24" s="106"/>
      <c r="C24" s="34">
        <f t="shared" si="0"/>
        <v>0</v>
      </c>
      <c r="D24" s="83"/>
      <c r="E24" s="83"/>
      <c r="F24" s="34">
        <f t="shared" si="1"/>
        <v>0</v>
      </c>
      <c r="G24" s="131"/>
    </row>
    <row r="25" spans="1:7" ht="12.75">
      <c r="A25" s="83"/>
      <c r="B25" s="106"/>
      <c r="C25" s="34">
        <f t="shared" si="0"/>
        <v>0</v>
      </c>
      <c r="D25" s="83"/>
      <c r="E25" s="83"/>
      <c r="F25" s="34">
        <f t="shared" si="1"/>
        <v>0</v>
      </c>
      <c r="G25" s="131"/>
    </row>
    <row r="26" spans="1:7" ht="12.75">
      <c r="A26" s="83"/>
      <c r="B26" s="106"/>
      <c r="C26" s="34">
        <f t="shared" si="0"/>
        <v>0</v>
      </c>
      <c r="D26" s="83"/>
      <c r="E26" s="83"/>
      <c r="F26" s="34">
        <f t="shared" si="1"/>
        <v>0</v>
      </c>
      <c r="G26" s="131"/>
    </row>
    <row r="27" spans="1:7" ht="12.75">
      <c r="A27" s="83"/>
      <c r="B27" s="106"/>
      <c r="C27" s="34">
        <f t="shared" si="0"/>
        <v>0</v>
      </c>
      <c r="D27" s="83"/>
      <c r="E27" s="83"/>
      <c r="F27" s="34">
        <f t="shared" si="1"/>
        <v>0</v>
      </c>
      <c r="G27" s="131"/>
    </row>
    <row r="28" spans="1:7" ht="12.75">
      <c r="A28" s="83"/>
      <c r="B28" s="106"/>
      <c r="C28" s="34">
        <f t="shared" si="0"/>
        <v>0</v>
      </c>
      <c r="D28" s="83"/>
      <c r="E28" s="83"/>
      <c r="F28" s="34">
        <f t="shared" si="1"/>
        <v>0</v>
      </c>
      <c r="G28" s="131"/>
    </row>
    <row r="29" spans="1:7" ht="12.75">
      <c r="A29" s="83"/>
      <c r="B29" s="106"/>
      <c r="C29" s="34">
        <f t="shared" si="0"/>
        <v>0</v>
      </c>
      <c r="D29" s="83"/>
      <c r="E29" s="83"/>
      <c r="F29" s="34">
        <f t="shared" si="1"/>
        <v>0</v>
      </c>
      <c r="G29" s="131"/>
    </row>
    <row r="30" spans="1:7" ht="12.75">
      <c r="A30" s="83"/>
      <c r="B30" s="106"/>
      <c r="C30" s="34">
        <f t="shared" si="0"/>
        <v>0</v>
      </c>
      <c r="D30" s="83"/>
      <c r="E30" s="83"/>
      <c r="F30" s="34">
        <f t="shared" si="1"/>
        <v>0</v>
      </c>
      <c r="G30" s="131"/>
    </row>
    <row r="31" spans="1:7" ht="12.75">
      <c r="A31" s="83"/>
      <c r="B31" s="106"/>
      <c r="C31" s="34">
        <f t="shared" si="0"/>
        <v>0</v>
      </c>
      <c r="D31" s="83"/>
      <c r="E31" s="83"/>
      <c r="F31" s="34">
        <f t="shared" si="1"/>
        <v>0</v>
      </c>
      <c r="G31" s="131"/>
    </row>
    <row r="32" spans="1:7" ht="12.75">
      <c r="A32" s="83"/>
      <c r="B32" s="106"/>
      <c r="C32" s="34">
        <f t="shared" si="0"/>
        <v>0</v>
      </c>
      <c r="D32" s="83"/>
      <c r="E32" s="83"/>
      <c r="F32" s="34">
        <f t="shared" si="1"/>
        <v>0</v>
      </c>
      <c r="G32" s="131"/>
    </row>
    <row r="33" spans="1:7" ht="12.75">
      <c r="A33" s="83"/>
      <c r="B33" s="106"/>
      <c r="C33" s="34">
        <f t="shared" si="0"/>
        <v>0</v>
      </c>
      <c r="D33" s="83"/>
      <c r="E33" s="83"/>
      <c r="F33" s="34">
        <f t="shared" si="1"/>
        <v>0</v>
      </c>
      <c r="G33" s="131"/>
    </row>
    <row r="34" spans="1:7" ht="12.75">
      <c r="A34" s="83"/>
      <c r="B34" s="106"/>
      <c r="C34" s="34">
        <f t="shared" si="0"/>
        <v>0</v>
      </c>
      <c r="D34" s="83"/>
      <c r="E34" s="83"/>
      <c r="F34" s="34">
        <f t="shared" si="1"/>
        <v>0</v>
      </c>
      <c r="G34" s="131"/>
    </row>
    <row r="35" spans="1:7" ht="12.75">
      <c r="A35" s="83"/>
      <c r="B35" s="106"/>
      <c r="C35" s="34">
        <f t="shared" si="0"/>
        <v>0</v>
      </c>
      <c r="D35" s="83"/>
      <c r="E35" s="83"/>
      <c r="F35" s="34">
        <f t="shared" si="1"/>
        <v>0</v>
      </c>
      <c r="G35" s="131"/>
    </row>
    <row r="36" spans="1:7" ht="12.75">
      <c r="A36" s="83"/>
      <c r="B36" s="106"/>
      <c r="C36" s="34">
        <f t="shared" si="0"/>
        <v>0</v>
      </c>
      <c r="D36" s="83"/>
      <c r="E36" s="83"/>
      <c r="F36" s="34">
        <f t="shared" si="1"/>
        <v>0</v>
      </c>
      <c r="G36" s="131"/>
    </row>
    <row r="37" spans="1:7" ht="12.75">
      <c r="A37" s="83"/>
      <c r="B37" s="106"/>
      <c r="C37" s="34">
        <f t="shared" si="0"/>
        <v>0</v>
      </c>
      <c r="D37" s="83"/>
      <c r="E37" s="83"/>
      <c r="F37" s="34">
        <f t="shared" si="1"/>
        <v>0</v>
      </c>
      <c r="G37" s="131"/>
    </row>
    <row r="38" spans="1:7" ht="12.75">
      <c r="A38" s="83"/>
      <c r="B38" s="106"/>
      <c r="C38" s="34">
        <f t="shared" si="0"/>
        <v>0</v>
      </c>
      <c r="D38" s="83"/>
      <c r="E38" s="83"/>
      <c r="F38" s="34">
        <f t="shared" si="1"/>
        <v>0</v>
      </c>
      <c r="G38" s="131"/>
    </row>
    <row r="39" spans="1:7" ht="12.75">
      <c r="A39" s="83"/>
      <c r="B39" s="106"/>
      <c r="C39" s="34">
        <f t="shared" si="0"/>
        <v>0</v>
      </c>
      <c r="D39" s="83"/>
      <c r="E39" s="83"/>
      <c r="F39" s="34">
        <f t="shared" si="1"/>
        <v>0</v>
      </c>
      <c r="G39" s="131"/>
    </row>
    <row r="40" spans="1:7" ht="12.75">
      <c r="A40" s="83"/>
      <c r="B40" s="106"/>
      <c r="C40" s="34">
        <f t="shared" si="0"/>
        <v>0</v>
      </c>
      <c r="D40" s="83"/>
      <c r="E40" s="83"/>
      <c r="F40" s="34">
        <f t="shared" si="1"/>
        <v>0</v>
      </c>
      <c r="G40" s="131"/>
    </row>
    <row r="41" spans="1:7" ht="12.75">
      <c r="A41" s="83"/>
      <c r="B41" s="106"/>
      <c r="C41" s="34">
        <f t="shared" si="0"/>
        <v>0</v>
      </c>
      <c r="D41" s="83"/>
      <c r="E41" s="83"/>
      <c r="F41" s="34">
        <f t="shared" si="1"/>
        <v>0</v>
      </c>
      <c r="G41" s="131"/>
    </row>
    <row r="42" spans="1:7" ht="12.75">
      <c r="A42" s="83"/>
      <c r="B42" s="106"/>
      <c r="C42" s="34">
        <f t="shared" si="0"/>
        <v>0</v>
      </c>
      <c r="D42" s="83"/>
      <c r="E42" s="83"/>
      <c r="F42" s="34">
        <f t="shared" si="1"/>
        <v>0</v>
      </c>
      <c r="G42" s="131"/>
    </row>
    <row r="43" spans="1:7" ht="12.75">
      <c r="A43" s="83"/>
      <c r="B43" s="106"/>
      <c r="C43" s="34">
        <f t="shared" si="0"/>
        <v>0</v>
      </c>
      <c r="D43" s="83"/>
      <c r="E43" s="83"/>
      <c r="F43" s="34">
        <f t="shared" si="1"/>
        <v>0</v>
      </c>
      <c r="G43" s="131"/>
    </row>
    <row r="44" spans="1:7" ht="12.75">
      <c r="A44" s="83"/>
      <c r="B44" s="106"/>
      <c r="C44" s="34">
        <f t="shared" si="0"/>
        <v>0</v>
      </c>
      <c r="D44" s="83"/>
      <c r="E44" s="83"/>
      <c r="F44" s="34">
        <f t="shared" si="1"/>
        <v>0</v>
      </c>
      <c r="G44" s="131"/>
    </row>
    <row r="45" spans="1:7" ht="12.75">
      <c r="A45" s="83"/>
      <c r="B45" s="106"/>
      <c r="C45" s="34">
        <f t="shared" si="0"/>
        <v>0</v>
      </c>
      <c r="D45" s="83"/>
      <c r="E45" s="83"/>
      <c r="F45" s="34">
        <f t="shared" si="1"/>
        <v>0</v>
      </c>
      <c r="G45" s="131"/>
    </row>
    <row r="46" spans="1:7" ht="12.75">
      <c r="A46" s="83"/>
      <c r="B46" s="106"/>
      <c r="C46" s="34">
        <f t="shared" si="0"/>
        <v>0</v>
      </c>
      <c r="D46" s="83"/>
      <c r="E46" s="83"/>
      <c r="F46" s="34">
        <f t="shared" si="1"/>
        <v>0</v>
      </c>
      <c r="G46" s="131"/>
    </row>
    <row r="47" spans="1:7" ht="12.75">
      <c r="A47" s="83"/>
      <c r="B47" s="106"/>
      <c r="C47" s="34">
        <f t="shared" si="0"/>
        <v>0</v>
      </c>
      <c r="D47" s="83"/>
      <c r="E47" s="83"/>
      <c r="F47" s="34">
        <f t="shared" si="1"/>
        <v>0</v>
      </c>
      <c r="G47" s="131"/>
    </row>
    <row r="48" spans="1:7" ht="12.75">
      <c r="A48" s="83"/>
      <c r="B48" s="106"/>
      <c r="C48" s="34">
        <f t="shared" si="0"/>
        <v>0</v>
      </c>
      <c r="D48" s="83"/>
      <c r="E48" s="83"/>
      <c r="F48" s="34">
        <f t="shared" si="1"/>
        <v>0</v>
      </c>
      <c r="G48" s="131"/>
    </row>
    <row r="49" spans="1:7" ht="12.75">
      <c r="A49" s="83"/>
      <c r="B49" s="106"/>
      <c r="C49" s="34">
        <f t="shared" si="0"/>
        <v>0</v>
      </c>
      <c r="D49" s="83"/>
      <c r="E49" s="83"/>
      <c r="F49" s="34">
        <f t="shared" si="1"/>
        <v>0</v>
      </c>
      <c r="G49" s="131"/>
    </row>
    <row r="50" spans="1:7" ht="12.75">
      <c r="A50" s="83"/>
      <c r="B50" s="106"/>
      <c r="C50" s="34">
        <f t="shared" si="0"/>
        <v>0</v>
      </c>
      <c r="D50" s="83"/>
      <c r="E50" s="83"/>
      <c r="F50" s="34">
        <f t="shared" si="1"/>
        <v>0</v>
      </c>
      <c r="G50" s="131"/>
    </row>
    <row r="51" spans="1:7" ht="12.75">
      <c r="A51" s="83"/>
      <c r="B51" s="106"/>
      <c r="C51" s="34">
        <f t="shared" si="0"/>
        <v>0</v>
      </c>
      <c r="D51" s="83"/>
      <c r="E51" s="83"/>
      <c r="F51" s="34">
        <f t="shared" si="1"/>
        <v>0</v>
      </c>
      <c r="G51" s="131"/>
    </row>
    <row r="52" spans="1:7" ht="56.25">
      <c r="A52" s="83"/>
      <c r="B52" s="106"/>
      <c r="C52" s="34">
        <f t="shared" si="0"/>
        <v>0</v>
      </c>
      <c r="D52" s="83"/>
      <c r="E52" s="83"/>
      <c r="F52" s="34">
        <f t="shared" si="1"/>
        <v>0</v>
      </c>
      <c r="G52" s="132" t="s">
        <v>103</v>
      </c>
    </row>
    <row r="53" spans="1:6" ht="12.75">
      <c r="A53" s="17"/>
      <c r="B53" s="17"/>
      <c r="C53" s="17"/>
      <c r="D53" s="17"/>
      <c r="E53" s="17"/>
      <c r="F53" s="17"/>
    </row>
  </sheetData>
  <mergeCells count="1">
    <mergeCell ref="A3:A4"/>
  </mergeCells>
  <dataValidations count="1">
    <dataValidation type="decimal" allowBlank="1" showInputMessage="1" showErrorMessage="1" error="Valeur comprise entre 0 et 1." sqref="B6:B52">
      <formula1>0</formula1>
      <formula2>1</formula2>
    </dataValidation>
  </dataValidation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G52"/>
  <sheetViews>
    <sheetView zoomScale="78" zoomScaleNormal="78" zoomScaleSheetLayoutView="100" workbookViewId="0" topLeftCell="A1">
      <selection activeCell="A10" sqref="A10"/>
    </sheetView>
  </sheetViews>
  <sheetFormatPr defaultColWidth="11.421875" defaultRowHeight="12.75"/>
  <cols>
    <col min="1" max="1" width="34.28125" style="2" customWidth="1"/>
    <col min="2" max="2" width="11.421875" style="2" customWidth="1"/>
    <col min="3" max="3" width="14.00390625" style="2" customWidth="1"/>
    <col min="4" max="4" width="11.421875" style="2" customWidth="1"/>
    <col min="5" max="5" width="14.421875" style="2" customWidth="1"/>
    <col min="6" max="6" width="15.00390625" style="2" customWidth="1"/>
    <col min="7" max="7" width="11.421875" style="131" customWidth="1"/>
    <col min="8" max="16384" width="11.421875" style="2" customWidth="1"/>
  </cols>
  <sheetData>
    <row r="1" spans="1:7" ht="36.75" thickBot="1">
      <c r="A1" s="141" t="s">
        <v>153</v>
      </c>
      <c r="B1" s="139"/>
      <c r="C1" s="139"/>
      <c r="D1" s="139"/>
      <c r="E1" s="139"/>
      <c r="F1" s="139"/>
      <c r="G1" s="142"/>
    </row>
    <row r="2" s="131" customFormat="1" ht="12.75">
      <c r="A2" s="133" t="s">
        <v>158</v>
      </c>
    </row>
    <row r="3" spans="1:6" ht="12.75" customHeight="1">
      <c r="A3" s="198" t="s">
        <v>243</v>
      </c>
      <c r="B3" s="32" t="s">
        <v>357</v>
      </c>
      <c r="C3" s="32" t="s">
        <v>358</v>
      </c>
      <c r="D3" s="32" t="s">
        <v>359</v>
      </c>
      <c r="E3" s="32" t="s">
        <v>360</v>
      </c>
      <c r="F3" s="32" t="s">
        <v>361</v>
      </c>
    </row>
    <row r="4" spans="1:6" ht="89.25">
      <c r="A4" s="198"/>
      <c r="B4" s="31" t="s">
        <v>11</v>
      </c>
      <c r="C4" s="31" t="s">
        <v>434</v>
      </c>
      <c r="D4" s="31" t="s">
        <v>141</v>
      </c>
      <c r="E4" s="31" t="s">
        <v>154</v>
      </c>
      <c r="F4" s="31" t="s">
        <v>142</v>
      </c>
    </row>
    <row r="5" spans="1:6" ht="12.75">
      <c r="A5" s="30" t="s">
        <v>108</v>
      </c>
      <c r="B5" s="33">
        <f>SUM(B6:B196)</f>
        <v>0</v>
      </c>
      <c r="C5" s="33">
        <f>SUM(C6:C196)</f>
        <v>0</v>
      </c>
      <c r="D5" s="33">
        <f>SUM(D6:D196)</f>
        <v>0</v>
      </c>
      <c r="E5" s="33">
        <f>SUM(E6:E196)</f>
        <v>0</v>
      </c>
      <c r="F5" s="33">
        <f>SUM(F6:F196)</f>
        <v>0</v>
      </c>
    </row>
    <row r="6" spans="1:6" ht="12.75">
      <c r="A6" s="83"/>
      <c r="B6" s="105"/>
      <c r="C6" s="34">
        <f>B6*1607</f>
        <v>0</v>
      </c>
      <c r="D6" s="83"/>
      <c r="E6" s="83"/>
      <c r="F6" s="34">
        <f aca="true" t="shared" si="0" ref="F6:F37">C6-(D6-E6)</f>
        <v>0</v>
      </c>
    </row>
    <row r="7" spans="1:6" ht="12.75">
      <c r="A7" s="83"/>
      <c r="B7" s="105"/>
      <c r="C7" s="34">
        <f aca="true" t="shared" si="1" ref="C7:C51">B7*1607</f>
        <v>0</v>
      </c>
      <c r="D7" s="83"/>
      <c r="E7" s="83"/>
      <c r="F7" s="34">
        <f t="shared" si="0"/>
        <v>0</v>
      </c>
    </row>
    <row r="8" spans="1:6" ht="12.75">
      <c r="A8" s="83"/>
      <c r="B8" s="105"/>
      <c r="C8" s="34">
        <f t="shared" si="1"/>
        <v>0</v>
      </c>
      <c r="D8" s="83"/>
      <c r="E8" s="83"/>
      <c r="F8" s="34">
        <f t="shared" si="0"/>
        <v>0</v>
      </c>
    </row>
    <row r="9" spans="1:6" ht="12.75">
      <c r="A9" s="83"/>
      <c r="B9" s="105"/>
      <c r="C9" s="34">
        <f t="shared" si="1"/>
        <v>0</v>
      </c>
      <c r="D9" s="83"/>
      <c r="E9" s="83"/>
      <c r="F9" s="34">
        <f t="shared" si="0"/>
        <v>0</v>
      </c>
    </row>
    <row r="10" spans="1:6" ht="12.75">
      <c r="A10" s="83"/>
      <c r="B10" s="105"/>
      <c r="C10" s="34">
        <f t="shared" si="1"/>
        <v>0</v>
      </c>
      <c r="D10" s="83"/>
      <c r="E10" s="83"/>
      <c r="F10" s="34">
        <f t="shared" si="0"/>
        <v>0</v>
      </c>
    </row>
    <row r="11" spans="1:6" ht="12.75">
      <c r="A11" s="83"/>
      <c r="B11" s="105"/>
      <c r="C11" s="34">
        <f t="shared" si="1"/>
        <v>0</v>
      </c>
      <c r="D11" s="83"/>
      <c r="E11" s="83"/>
      <c r="F11" s="34">
        <f t="shared" si="0"/>
        <v>0</v>
      </c>
    </row>
    <row r="12" spans="1:6" ht="12.75">
      <c r="A12" s="83"/>
      <c r="B12" s="105"/>
      <c r="C12" s="34">
        <f t="shared" si="1"/>
        <v>0</v>
      </c>
      <c r="D12" s="83"/>
      <c r="E12" s="83"/>
      <c r="F12" s="34">
        <f t="shared" si="0"/>
        <v>0</v>
      </c>
    </row>
    <row r="13" spans="1:6" ht="12.75">
      <c r="A13" s="83"/>
      <c r="B13" s="105"/>
      <c r="C13" s="34">
        <f t="shared" si="1"/>
        <v>0</v>
      </c>
      <c r="D13" s="83"/>
      <c r="E13" s="83"/>
      <c r="F13" s="34">
        <f t="shared" si="0"/>
        <v>0</v>
      </c>
    </row>
    <row r="14" spans="1:6" ht="12.75">
      <c r="A14" s="83"/>
      <c r="B14" s="105"/>
      <c r="C14" s="34">
        <f t="shared" si="1"/>
        <v>0</v>
      </c>
      <c r="D14" s="83"/>
      <c r="E14" s="83"/>
      <c r="F14" s="34">
        <f t="shared" si="0"/>
        <v>0</v>
      </c>
    </row>
    <row r="15" spans="1:6" ht="12.75">
      <c r="A15" s="83"/>
      <c r="B15" s="105"/>
      <c r="C15" s="34">
        <f t="shared" si="1"/>
        <v>0</v>
      </c>
      <c r="D15" s="83"/>
      <c r="E15" s="83"/>
      <c r="F15" s="34">
        <f t="shared" si="0"/>
        <v>0</v>
      </c>
    </row>
    <row r="16" spans="1:6" ht="12.75">
      <c r="A16" s="83"/>
      <c r="B16" s="105"/>
      <c r="C16" s="34">
        <f t="shared" si="1"/>
        <v>0</v>
      </c>
      <c r="D16" s="83"/>
      <c r="E16" s="83"/>
      <c r="F16" s="34">
        <f t="shared" si="0"/>
        <v>0</v>
      </c>
    </row>
    <row r="17" spans="1:6" ht="12.75">
      <c r="A17" s="83"/>
      <c r="B17" s="105"/>
      <c r="C17" s="34">
        <f t="shared" si="1"/>
        <v>0</v>
      </c>
      <c r="D17" s="83"/>
      <c r="E17" s="83"/>
      <c r="F17" s="34">
        <f t="shared" si="0"/>
        <v>0</v>
      </c>
    </row>
    <row r="18" spans="1:6" ht="12.75">
      <c r="A18" s="83"/>
      <c r="B18" s="105"/>
      <c r="C18" s="34">
        <f t="shared" si="1"/>
        <v>0</v>
      </c>
      <c r="D18" s="83"/>
      <c r="E18" s="83"/>
      <c r="F18" s="34">
        <f t="shared" si="0"/>
        <v>0</v>
      </c>
    </row>
    <row r="19" spans="1:6" ht="12.75">
      <c r="A19" s="83"/>
      <c r="B19" s="105"/>
      <c r="C19" s="34">
        <f t="shared" si="1"/>
        <v>0</v>
      </c>
      <c r="D19" s="83"/>
      <c r="E19" s="83"/>
      <c r="F19" s="34">
        <f t="shared" si="0"/>
        <v>0</v>
      </c>
    </row>
    <row r="20" spans="1:6" ht="12.75">
      <c r="A20" s="83"/>
      <c r="B20" s="105"/>
      <c r="C20" s="34">
        <f t="shared" si="1"/>
        <v>0</v>
      </c>
      <c r="D20" s="83"/>
      <c r="E20" s="83"/>
      <c r="F20" s="34">
        <f t="shared" si="0"/>
        <v>0</v>
      </c>
    </row>
    <row r="21" spans="1:6" ht="12.75">
      <c r="A21" s="83"/>
      <c r="B21" s="105"/>
      <c r="C21" s="34">
        <f t="shared" si="1"/>
        <v>0</v>
      </c>
      <c r="D21" s="83"/>
      <c r="E21" s="83"/>
      <c r="F21" s="34">
        <f t="shared" si="0"/>
        <v>0</v>
      </c>
    </row>
    <row r="22" spans="1:6" ht="12.75">
      <c r="A22" s="83"/>
      <c r="B22" s="105"/>
      <c r="C22" s="34">
        <f t="shared" si="1"/>
        <v>0</v>
      </c>
      <c r="D22" s="83"/>
      <c r="E22" s="83"/>
      <c r="F22" s="34">
        <f t="shared" si="0"/>
        <v>0</v>
      </c>
    </row>
    <row r="23" spans="1:6" ht="12.75">
      <c r="A23" s="83"/>
      <c r="B23" s="105"/>
      <c r="C23" s="34">
        <f t="shared" si="1"/>
        <v>0</v>
      </c>
      <c r="D23" s="83"/>
      <c r="E23" s="83"/>
      <c r="F23" s="34">
        <f t="shared" si="0"/>
        <v>0</v>
      </c>
    </row>
    <row r="24" spans="1:6" ht="12.75">
      <c r="A24" s="83"/>
      <c r="B24" s="105"/>
      <c r="C24" s="34">
        <f t="shared" si="1"/>
        <v>0</v>
      </c>
      <c r="D24" s="83"/>
      <c r="E24" s="83"/>
      <c r="F24" s="34">
        <f t="shared" si="0"/>
        <v>0</v>
      </c>
    </row>
    <row r="25" spans="1:6" ht="12.75">
      <c r="A25" s="83"/>
      <c r="B25" s="105"/>
      <c r="C25" s="34">
        <f t="shared" si="1"/>
        <v>0</v>
      </c>
      <c r="D25" s="83"/>
      <c r="E25" s="83"/>
      <c r="F25" s="34">
        <f t="shared" si="0"/>
        <v>0</v>
      </c>
    </row>
    <row r="26" spans="1:6" ht="12.75">
      <c r="A26" s="83"/>
      <c r="B26" s="105"/>
      <c r="C26" s="34">
        <f t="shared" si="1"/>
        <v>0</v>
      </c>
      <c r="D26" s="83"/>
      <c r="E26" s="83"/>
      <c r="F26" s="34">
        <f t="shared" si="0"/>
        <v>0</v>
      </c>
    </row>
    <row r="27" spans="1:6" ht="12.75">
      <c r="A27" s="83"/>
      <c r="B27" s="105"/>
      <c r="C27" s="34">
        <f t="shared" si="1"/>
        <v>0</v>
      </c>
      <c r="D27" s="83"/>
      <c r="E27" s="83"/>
      <c r="F27" s="34">
        <f t="shared" si="0"/>
        <v>0</v>
      </c>
    </row>
    <row r="28" spans="1:6" ht="12.75">
      <c r="A28" s="83"/>
      <c r="B28" s="105"/>
      <c r="C28" s="34">
        <f t="shared" si="1"/>
        <v>0</v>
      </c>
      <c r="D28" s="83"/>
      <c r="E28" s="83"/>
      <c r="F28" s="34">
        <f t="shared" si="0"/>
        <v>0</v>
      </c>
    </row>
    <row r="29" spans="1:6" ht="12.75">
      <c r="A29" s="83"/>
      <c r="B29" s="105"/>
      <c r="C29" s="34">
        <f t="shared" si="1"/>
        <v>0</v>
      </c>
      <c r="D29" s="83"/>
      <c r="E29" s="83"/>
      <c r="F29" s="34">
        <f t="shared" si="0"/>
        <v>0</v>
      </c>
    </row>
    <row r="30" spans="1:6" ht="12.75">
      <c r="A30" s="83"/>
      <c r="B30" s="105"/>
      <c r="C30" s="34">
        <f t="shared" si="1"/>
        <v>0</v>
      </c>
      <c r="D30" s="83"/>
      <c r="E30" s="83"/>
      <c r="F30" s="34">
        <f t="shared" si="0"/>
        <v>0</v>
      </c>
    </row>
    <row r="31" spans="1:6" ht="12.75">
      <c r="A31" s="83"/>
      <c r="B31" s="105"/>
      <c r="C31" s="34">
        <f t="shared" si="1"/>
        <v>0</v>
      </c>
      <c r="D31" s="83"/>
      <c r="E31" s="83"/>
      <c r="F31" s="34">
        <f t="shared" si="0"/>
        <v>0</v>
      </c>
    </row>
    <row r="32" spans="1:6" ht="12.75">
      <c r="A32" s="83"/>
      <c r="B32" s="105"/>
      <c r="C32" s="34">
        <f t="shared" si="1"/>
        <v>0</v>
      </c>
      <c r="D32" s="83"/>
      <c r="E32" s="83"/>
      <c r="F32" s="34">
        <f t="shared" si="0"/>
        <v>0</v>
      </c>
    </row>
    <row r="33" spans="1:6" ht="12.75">
      <c r="A33" s="83"/>
      <c r="B33" s="105"/>
      <c r="C33" s="34">
        <f t="shared" si="1"/>
        <v>0</v>
      </c>
      <c r="D33" s="83"/>
      <c r="E33" s="83"/>
      <c r="F33" s="34">
        <f t="shared" si="0"/>
        <v>0</v>
      </c>
    </row>
    <row r="34" spans="1:6" ht="12.75">
      <c r="A34" s="83"/>
      <c r="B34" s="105"/>
      <c r="C34" s="34">
        <f t="shared" si="1"/>
        <v>0</v>
      </c>
      <c r="D34" s="83"/>
      <c r="E34" s="83"/>
      <c r="F34" s="34">
        <f t="shared" si="0"/>
        <v>0</v>
      </c>
    </row>
    <row r="35" spans="1:6" ht="12.75">
      <c r="A35" s="83"/>
      <c r="B35" s="105"/>
      <c r="C35" s="34">
        <f t="shared" si="1"/>
        <v>0</v>
      </c>
      <c r="D35" s="83"/>
      <c r="E35" s="83"/>
      <c r="F35" s="34">
        <f t="shared" si="0"/>
        <v>0</v>
      </c>
    </row>
    <row r="36" spans="1:6" ht="12.75">
      <c r="A36" s="83"/>
      <c r="B36" s="105"/>
      <c r="C36" s="34">
        <f t="shared" si="1"/>
        <v>0</v>
      </c>
      <c r="D36" s="83"/>
      <c r="E36" s="83"/>
      <c r="F36" s="34">
        <f t="shared" si="0"/>
        <v>0</v>
      </c>
    </row>
    <row r="37" spans="1:6" ht="12.75">
      <c r="A37" s="83"/>
      <c r="B37" s="105"/>
      <c r="C37" s="34">
        <f t="shared" si="1"/>
        <v>0</v>
      </c>
      <c r="D37" s="83"/>
      <c r="E37" s="83"/>
      <c r="F37" s="34">
        <f t="shared" si="0"/>
        <v>0</v>
      </c>
    </row>
    <row r="38" spans="1:6" ht="12.75">
      <c r="A38" s="83"/>
      <c r="B38" s="105"/>
      <c r="C38" s="34">
        <f t="shared" si="1"/>
        <v>0</v>
      </c>
      <c r="D38" s="83"/>
      <c r="E38" s="83"/>
      <c r="F38" s="34">
        <f aca="true" t="shared" si="2" ref="F38:F51">C38-(D38-E38)</f>
        <v>0</v>
      </c>
    </row>
    <row r="39" spans="1:6" ht="12.75">
      <c r="A39" s="83"/>
      <c r="B39" s="105"/>
      <c r="C39" s="34">
        <f t="shared" si="1"/>
        <v>0</v>
      </c>
      <c r="D39" s="83"/>
      <c r="E39" s="83"/>
      <c r="F39" s="34">
        <f t="shared" si="2"/>
        <v>0</v>
      </c>
    </row>
    <row r="40" spans="1:6" ht="12.75">
      <c r="A40" s="83"/>
      <c r="B40" s="105"/>
      <c r="C40" s="34">
        <f t="shared" si="1"/>
        <v>0</v>
      </c>
      <c r="D40" s="83"/>
      <c r="E40" s="83"/>
      <c r="F40" s="34">
        <f t="shared" si="2"/>
        <v>0</v>
      </c>
    </row>
    <row r="41" spans="1:6" ht="12.75">
      <c r="A41" s="83"/>
      <c r="B41" s="105"/>
      <c r="C41" s="34">
        <f t="shared" si="1"/>
        <v>0</v>
      </c>
      <c r="D41" s="83"/>
      <c r="E41" s="83"/>
      <c r="F41" s="34">
        <f t="shared" si="2"/>
        <v>0</v>
      </c>
    </row>
    <row r="42" spans="1:6" ht="12.75">
      <c r="A42" s="83"/>
      <c r="B42" s="105"/>
      <c r="C42" s="34">
        <f t="shared" si="1"/>
        <v>0</v>
      </c>
      <c r="D42" s="83"/>
      <c r="E42" s="83"/>
      <c r="F42" s="34">
        <f t="shared" si="2"/>
        <v>0</v>
      </c>
    </row>
    <row r="43" spans="1:6" ht="12.75">
      <c r="A43" s="83"/>
      <c r="B43" s="105"/>
      <c r="C43" s="34">
        <f t="shared" si="1"/>
        <v>0</v>
      </c>
      <c r="D43" s="83"/>
      <c r="E43" s="83"/>
      <c r="F43" s="34">
        <f t="shared" si="2"/>
        <v>0</v>
      </c>
    </row>
    <row r="44" spans="1:6" ht="12.75">
      <c r="A44" s="83"/>
      <c r="B44" s="105"/>
      <c r="C44" s="34">
        <f t="shared" si="1"/>
        <v>0</v>
      </c>
      <c r="D44" s="83"/>
      <c r="E44" s="83"/>
      <c r="F44" s="34">
        <f t="shared" si="2"/>
        <v>0</v>
      </c>
    </row>
    <row r="45" spans="1:6" ht="12.75">
      <c r="A45" s="83"/>
      <c r="B45" s="105"/>
      <c r="C45" s="34">
        <f t="shared" si="1"/>
        <v>0</v>
      </c>
      <c r="D45" s="83"/>
      <c r="E45" s="83"/>
      <c r="F45" s="34">
        <f t="shared" si="2"/>
        <v>0</v>
      </c>
    </row>
    <row r="46" spans="1:6" ht="12.75">
      <c r="A46" s="83"/>
      <c r="B46" s="105"/>
      <c r="C46" s="34">
        <f t="shared" si="1"/>
        <v>0</v>
      </c>
      <c r="D46" s="83"/>
      <c r="E46" s="83"/>
      <c r="F46" s="34">
        <f t="shared" si="2"/>
        <v>0</v>
      </c>
    </row>
    <row r="47" spans="1:6" ht="12.75">
      <c r="A47" s="83"/>
      <c r="B47" s="105"/>
      <c r="C47" s="34">
        <f t="shared" si="1"/>
        <v>0</v>
      </c>
      <c r="D47" s="83"/>
      <c r="E47" s="83"/>
      <c r="F47" s="34">
        <f t="shared" si="2"/>
        <v>0</v>
      </c>
    </row>
    <row r="48" spans="1:6" ht="12.75">
      <c r="A48" s="83"/>
      <c r="B48" s="105"/>
      <c r="C48" s="34">
        <f t="shared" si="1"/>
        <v>0</v>
      </c>
      <c r="D48" s="83"/>
      <c r="E48" s="83"/>
      <c r="F48" s="34">
        <f t="shared" si="2"/>
        <v>0</v>
      </c>
    </row>
    <row r="49" spans="1:6" ht="12.75">
      <c r="A49" s="83"/>
      <c r="B49" s="105"/>
      <c r="C49" s="34">
        <f t="shared" si="1"/>
        <v>0</v>
      </c>
      <c r="D49" s="83"/>
      <c r="E49" s="83"/>
      <c r="F49" s="34">
        <f t="shared" si="2"/>
        <v>0</v>
      </c>
    </row>
    <row r="50" spans="1:6" ht="12.75">
      <c r="A50" s="83"/>
      <c r="B50" s="105"/>
      <c r="C50" s="34">
        <f t="shared" si="1"/>
        <v>0</v>
      </c>
      <c r="D50" s="83"/>
      <c r="E50" s="83"/>
      <c r="F50" s="34">
        <f t="shared" si="2"/>
        <v>0</v>
      </c>
    </row>
    <row r="51" spans="1:7" ht="56.25">
      <c r="A51" s="83"/>
      <c r="B51" s="105"/>
      <c r="C51" s="34">
        <f t="shared" si="1"/>
        <v>0</v>
      </c>
      <c r="D51" s="83"/>
      <c r="E51" s="83"/>
      <c r="F51" s="34">
        <f t="shared" si="2"/>
        <v>0</v>
      </c>
      <c r="G51" s="132" t="s">
        <v>103</v>
      </c>
    </row>
    <row r="52" spans="1:6" ht="12.75">
      <c r="A52" s="17"/>
      <c r="B52" s="17"/>
      <c r="C52" s="17"/>
      <c r="D52" s="17"/>
      <c r="E52" s="17"/>
      <c r="F52" s="17"/>
    </row>
  </sheetData>
  <mergeCells count="1">
    <mergeCell ref="A3:A4"/>
  </mergeCells>
  <dataValidations count="1">
    <dataValidation type="decimal" allowBlank="1" showInputMessage="1" showErrorMessage="1" error="Valeur comprise entre 0 et 1." sqref="B6:B51">
      <formula1>0</formula1>
      <formula2>1</formula2>
    </dataValidation>
  </dataValidation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sheetPr codeName="Feuil5"/>
  <dimension ref="A1:V39"/>
  <sheetViews>
    <sheetView workbookViewId="0" topLeftCell="A1">
      <selection activeCell="F3" sqref="F3"/>
    </sheetView>
  </sheetViews>
  <sheetFormatPr defaultColWidth="11.421875" defaultRowHeight="12.75"/>
  <cols>
    <col min="1" max="23" width="8.7109375" style="324" customWidth="1"/>
    <col min="24" max="16384" width="10.28125" style="324" customWidth="1"/>
  </cols>
  <sheetData>
    <row r="1" spans="1:21" s="315" customFormat="1" ht="33" customHeight="1" thickBot="1">
      <c r="A1" s="310">
        <f>données!C4</f>
        <v>0</v>
      </c>
      <c r="B1" s="311"/>
      <c r="C1" s="311"/>
      <c r="D1" s="311"/>
      <c r="E1" s="311"/>
      <c r="F1" s="311"/>
      <c r="G1" s="311"/>
      <c r="H1" s="311"/>
      <c r="I1" s="311"/>
      <c r="J1" s="311"/>
      <c r="K1" s="311"/>
      <c r="L1" s="311"/>
      <c r="M1" s="311"/>
      <c r="N1" s="312"/>
      <c r="O1" s="313"/>
      <c r="P1" s="314"/>
      <c r="Q1" s="314"/>
      <c r="R1" s="314"/>
      <c r="S1" s="314"/>
      <c r="T1" s="314"/>
      <c r="U1" s="314"/>
    </row>
    <row r="2" spans="1:15" s="317" customFormat="1" ht="13.5" thickBot="1">
      <c r="A2" s="316"/>
      <c r="B2" s="316"/>
      <c r="C2" s="316"/>
      <c r="D2" s="316"/>
      <c r="E2" s="316"/>
      <c r="F2" s="316"/>
      <c r="G2" s="316"/>
      <c r="H2" s="316"/>
      <c r="I2" s="316"/>
      <c r="J2" s="316"/>
      <c r="K2" s="316"/>
      <c r="L2" s="316"/>
      <c r="M2" s="316"/>
      <c r="N2" s="316"/>
      <c r="O2" s="316"/>
    </row>
    <row r="3" spans="1:21" s="315" customFormat="1" ht="37.5" customHeight="1" thickBot="1">
      <c r="A3" s="318" t="s">
        <v>149</v>
      </c>
      <c r="B3" s="319"/>
      <c r="C3" s="319"/>
      <c r="D3" s="319"/>
      <c r="E3" s="319"/>
      <c r="F3" s="319"/>
      <c r="G3" s="319"/>
      <c r="H3" s="319"/>
      <c r="I3" s="319"/>
      <c r="J3" s="319"/>
      <c r="K3" s="319"/>
      <c r="L3" s="319"/>
      <c r="M3" s="319"/>
      <c r="N3" s="320"/>
      <c r="O3" s="321"/>
      <c r="P3" s="322"/>
      <c r="Q3" s="322"/>
      <c r="R3" s="322"/>
      <c r="S3" s="322"/>
      <c r="T3" s="322"/>
      <c r="U3" s="322"/>
    </row>
    <row r="4" spans="1:15" ht="24.75" customHeight="1" thickBot="1">
      <c r="A4" s="323"/>
      <c r="B4" s="323"/>
      <c r="C4" s="323"/>
      <c r="D4" s="323"/>
      <c r="E4" s="323"/>
      <c r="F4" s="323"/>
      <c r="G4" s="323"/>
      <c r="H4" s="323"/>
      <c r="I4" s="323"/>
      <c r="J4" s="323"/>
      <c r="K4" s="323"/>
      <c r="L4" s="323"/>
      <c r="M4" s="323"/>
      <c r="N4" s="323"/>
      <c r="O4" s="323"/>
    </row>
    <row r="5" spans="1:15" ht="42.75" customHeight="1" thickBot="1">
      <c r="A5" s="215" t="s">
        <v>418</v>
      </c>
      <c r="B5" s="299"/>
      <c r="C5" s="325"/>
      <c r="D5" s="326"/>
      <c r="E5" s="213" t="s">
        <v>105</v>
      </c>
      <c r="F5" s="213" t="s">
        <v>133</v>
      </c>
      <c r="G5" s="213" t="s">
        <v>134</v>
      </c>
      <c r="H5" s="213" t="s">
        <v>135</v>
      </c>
      <c r="I5" s="213" t="s">
        <v>136</v>
      </c>
      <c r="J5" s="213" t="s">
        <v>137</v>
      </c>
      <c r="K5" s="213" t="s">
        <v>138</v>
      </c>
      <c r="L5" s="213" t="s">
        <v>139</v>
      </c>
      <c r="M5" s="213" t="s">
        <v>106</v>
      </c>
      <c r="N5" s="214" t="s">
        <v>5</v>
      </c>
      <c r="O5" s="327"/>
    </row>
    <row r="6" spans="1:15" ht="27" customHeight="1">
      <c r="A6" s="220"/>
      <c r="B6" s="300"/>
      <c r="C6" s="328" t="s">
        <v>110</v>
      </c>
      <c r="D6" s="329"/>
      <c r="E6" s="260" t="s">
        <v>392</v>
      </c>
      <c r="F6" s="216" t="s">
        <v>391</v>
      </c>
      <c r="G6" s="216" t="s">
        <v>246</v>
      </c>
      <c r="H6" s="216" t="s">
        <v>390</v>
      </c>
      <c r="I6" s="216" t="s">
        <v>389</v>
      </c>
      <c r="J6" s="216" t="s">
        <v>388</v>
      </c>
      <c r="K6" s="216" t="s">
        <v>387</v>
      </c>
      <c r="L6" s="216" t="s">
        <v>386</v>
      </c>
      <c r="M6" s="216" t="s">
        <v>385</v>
      </c>
      <c r="N6" s="217" t="s">
        <v>384</v>
      </c>
      <c r="O6" s="327"/>
    </row>
    <row r="7" spans="1:15" ht="27" customHeight="1">
      <c r="A7" s="220"/>
      <c r="B7" s="300"/>
      <c r="C7" s="328"/>
      <c r="D7" s="329"/>
      <c r="E7" s="84">
        <f>IF('données brutes'!$L$8=0,"",'données brutes'!C8/'données brutes'!$L$8)</f>
      </c>
      <c r="F7" s="85">
        <f>IF('données brutes'!$L$8=0,"",'données brutes'!D8/'données brutes'!$L$8)</f>
      </c>
      <c r="G7" s="85">
        <f>IF('données brutes'!$L$8=0,"",'données brutes'!E8/'données brutes'!$L$8)</f>
      </c>
      <c r="H7" s="85">
        <f>IF('données brutes'!$L$8=0,"",'données brutes'!F8/'données brutes'!$L$8)</f>
      </c>
      <c r="I7" s="85">
        <f>IF('données brutes'!$L$8=0,"",'données brutes'!G8/'données brutes'!$L$8)</f>
      </c>
      <c r="J7" s="85">
        <f>IF('données brutes'!$L$8=0,"",'données brutes'!H8/'données brutes'!$L$8)</f>
      </c>
      <c r="K7" s="85">
        <f>IF('données brutes'!$L$8=0,"",'données brutes'!I8/'données brutes'!$L$8)</f>
      </c>
      <c r="L7" s="85">
        <f>IF('données brutes'!$L$8=0,"",'données brutes'!J8/'données brutes'!$L$8)</f>
      </c>
      <c r="M7" s="85">
        <f>IF('données brutes'!$L$8=0,"",'données brutes'!K8/'données brutes'!$L$8)</f>
      </c>
      <c r="N7" s="86">
        <f>IF('données brutes'!$L$8=0,"",'données brutes'!L8/'données brutes'!$L$8)</f>
      </c>
      <c r="O7" s="327"/>
    </row>
    <row r="8" spans="1:15" ht="27" customHeight="1">
      <c r="A8" s="220"/>
      <c r="B8" s="300"/>
      <c r="C8" s="330" t="s">
        <v>111</v>
      </c>
      <c r="D8" s="331"/>
      <c r="E8" s="262" t="s">
        <v>383</v>
      </c>
      <c r="F8" s="227" t="s">
        <v>375</v>
      </c>
      <c r="G8" s="227" t="s">
        <v>374</v>
      </c>
      <c r="H8" s="227" t="s">
        <v>376</v>
      </c>
      <c r="I8" s="227" t="s">
        <v>377</v>
      </c>
      <c r="J8" s="227" t="s">
        <v>378</v>
      </c>
      <c r="K8" s="227" t="s">
        <v>379</v>
      </c>
      <c r="L8" s="227" t="s">
        <v>380</v>
      </c>
      <c r="M8" s="227" t="s">
        <v>381</v>
      </c>
      <c r="N8" s="228" t="s">
        <v>382</v>
      </c>
      <c r="O8" s="327"/>
    </row>
    <row r="9" spans="1:15" ht="27" customHeight="1" thickBot="1">
      <c r="A9" s="220"/>
      <c r="B9" s="300"/>
      <c r="C9" s="330"/>
      <c r="D9" s="331"/>
      <c r="E9" s="87">
        <f>IF('données brutes'!$L$10=0,"",'données brutes'!C10/'données brutes'!$L$10)</f>
      </c>
      <c r="F9" s="88">
        <f>IF('données brutes'!$L$10=0,"",'données brutes'!D10/'données brutes'!$L$10)</f>
      </c>
      <c r="G9" s="88">
        <f>IF('données brutes'!$L$10=0,"",'données brutes'!E10/'données brutes'!$L$10)</f>
      </c>
      <c r="H9" s="88">
        <f>IF('données brutes'!$L$10=0,"",'données brutes'!F10/'données brutes'!$L$10)</f>
      </c>
      <c r="I9" s="88">
        <f>IF('données brutes'!$L$10=0,"",'données brutes'!G10/'données brutes'!$L$10)</f>
      </c>
      <c r="J9" s="88">
        <f>IF('données brutes'!$L$10=0,"",'données brutes'!H10/'données brutes'!$L$10)</f>
      </c>
      <c r="K9" s="88">
        <f>IF('données brutes'!$L$10=0,"",'données brutes'!I10/'données brutes'!$L$10)</f>
      </c>
      <c r="L9" s="88">
        <f>IF('données brutes'!$L$10=0,"",'données brutes'!J10/'données brutes'!$L$10)</f>
      </c>
      <c r="M9" s="88">
        <f>IF('données brutes'!$L$10=0,"",'données brutes'!K10/'données brutes'!$L$10)</f>
      </c>
      <c r="N9" s="89">
        <f>IF('données brutes'!$L$10=0,"",'données brutes'!L10/'données brutes'!$L$10)</f>
      </c>
      <c r="O9" s="327"/>
    </row>
    <row r="10" spans="1:15" ht="27" customHeight="1">
      <c r="A10" s="220"/>
      <c r="B10" s="300"/>
      <c r="C10" s="221" t="s">
        <v>108</v>
      </c>
      <c r="D10" s="222"/>
      <c r="E10" s="332" t="s">
        <v>393</v>
      </c>
      <c r="F10" s="231" t="s">
        <v>373</v>
      </c>
      <c r="G10" s="231" t="s">
        <v>372</v>
      </c>
      <c r="H10" s="231" t="s">
        <v>371</v>
      </c>
      <c r="I10" s="231" t="s">
        <v>370</v>
      </c>
      <c r="J10" s="231" t="s">
        <v>369</v>
      </c>
      <c r="K10" s="231" t="s">
        <v>368</v>
      </c>
      <c r="L10" s="231" t="s">
        <v>367</v>
      </c>
      <c r="M10" s="231" t="s">
        <v>366</v>
      </c>
      <c r="N10" s="232" t="s">
        <v>247</v>
      </c>
      <c r="O10" s="327"/>
    </row>
    <row r="11" spans="1:15" ht="27" customHeight="1" thickBot="1">
      <c r="A11" s="235"/>
      <c r="B11" s="308"/>
      <c r="C11" s="333"/>
      <c r="D11" s="334"/>
      <c r="E11" s="87">
        <f>IF('données brutes'!$L$12=0,"",'données brutes'!C12/'données brutes'!$L$12)</f>
      </c>
      <c r="F11" s="88">
        <f>IF('données brutes'!$L$12=0,"",'données brutes'!D12/'données brutes'!$L$12)</f>
      </c>
      <c r="G11" s="88">
        <f>IF('données brutes'!$L$12=0,"",'données brutes'!E12/'données brutes'!$L$12)</f>
      </c>
      <c r="H11" s="88">
        <f>IF('données brutes'!$L$12=0,"",'données brutes'!F12/'données brutes'!$L$12)</f>
      </c>
      <c r="I11" s="88">
        <f>IF('données brutes'!$L$12=0,"",'données brutes'!G12/'données brutes'!$L$12)</f>
      </c>
      <c r="J11" s="88">
        <f>IF('données brutes'!$L$12=0,"",'données brutes'!H12/'données brutes'!$L$12)</f>
      </c>
      <c r="K11" s="88">
        <f>IF('données brutes'!$L$12=0,"",'données brutes'!I12/'données brutes'!$L$12)</f>
      </c>
      <c r="L11" s="88">
        <f>IF('données brutes'!$L$12=0,"",'données brutes'!J12/'données brutes'!$L$12)</f>
      </c>
      <c r="M11" s="88">
        <f>IF('données brutes'!$L$12=0,"",'données brutes'!K12/'données brutes'!$L$12)</f>
      </c>
      <c r="N11" s="89">
        <f>IF('données brutes'!$L$12=0,"",'données brutes'!L12/'données brutes'!$L$12)</f>
      </c>
      <c r="O11" s="323"/>
    </row>
    <row r="12" spans="1:22" ht="26.25" customHeight="1" thickBot="1">
      <c r="A12" s="261"/>
      <c r="B12" s="261"/>
      <c r="C12" s="261"/>
      <c r="D12" s="261"/>
      <c r="E12" s="54"/>
      <c r="F12" s="54"/>
      <c r="G12" s="54"/>
      <c r="H12" s="54"/>
      <c r="I12" s="54"/>
      <c r="J12" s="54"/>
      <c r="K12" s="54"/>
      <c r="L12" s="54"/>
      <c r="M12" s="54"/>
      <c r="N12" s="54"/>
      <c r="O12" s="323"/>
      <c r="P12" s="335"/>
      <c r="Q12" s="335"/>
      <c r="R12" s="335"/>
      <c r="S12" s="335"/>
      <c r="T12" s="335"/>
      <c r="U12" s="335"/>
      <c r="V12" s="335"/>
    </row>
    <row r="13" spans="1:22" ht="45.75" customHeight="1" thickBot="1">
      <c r="A13" s="215" t="s">
        <v>417</v>
      </c>
      <c r="B13" s="299"/>
      <c r="C13" s="216" t="s">
        <v>399</v>
      </c>
      <c r="D13" s="241" t="s">
        <v>398</v>
      </c>
      <c r="E13" s="241" t="s">
        <v>397</v>
      </c>
      <c r="F13" s="241" t="s">
        <v>396</v>
      </c>
      <c r="G13" s="241" t="s">
        <v>395</v>
      </c>
      <c r="H13" s="241" t="s">
        <v>394</v>
      </c>
      <c r="I13" s="243" t="s">
        <v>248</v>
      </c>
      <c r="J13" s="54"/>
      <c r="K13" s="336" t="s">
        <v>365</v>
      </c>
      <c r="L13" s="337"/>
      <c r="M13" s="338"/>
      <c r="N13" s="90">
        <f>IF('données brutes'!B20=0,"",'données brutes'!C20/'données brutes'!B20)</f>
      </c>
      <c r="O13" s="323"/>
      <c r="P13" s="335"/>
      <c r="Q13" s="335"/>
      <c r="R13" s="335"/>
      <c r="S13" s="335"/>
      <c r="T13" s="335"/>
      <c r="U13" s="335"/>
      <c r="V13" s="335"/>
    </row>
    <row r="14" spans="1:22" ht="15" customHeight="1" thickBot="1">
      <c r="A14" s="220"/>
      <c r="B14" s="300"/>
      <c r="C14" s="290" t="s">
        <v>425</v>
      </c>
      <c r="D14" s="290" t="s">
        <v>426</v>
      </c>
      <c r="E14" s="290" t="s">
        <v>427</v>
      </c>
      <c r="F14" s="290" t="s">
        <v>428</v>
      </c>
      <c r="G14" s="290" t="s">
        <v>423</v>
      </c>
      <c r="H14" s="290" t="s">
        <v>424</v>
      </c>
      <c r="I14" s="339" t="s">
        <v>108</v>
      </c>
      <c r="J14" s="54"/>
      <c r="K14" s="340"/>
      <c r="L14" s="54"/>
      <c r="M14" s="54"/>
      <c r="N14" s="54"/>
      <c r="O14" s="261"/>
      <c r="P14" s="335"/>
      <c r="Q14" s="335"/>
      <c r="R14" s="335"/>
      <c r="S14" s="335"/>
      <c r="T14" s="335"/>
      <c r="U14" s="335"/>
      <c r="V14" s="335"/>
    </row>
    <row r="15" spans="1:22" ht="35.25" customHeight="1" thickBot="1">
      <c r="A15" s="220"/>
      <c r="B15" s="300"/>
      <c r="C15" s="292"/>
      <c r="D15" s="292"/>
      <c r="E15" s="292"/>
      <c r="F15" s="292"/>
      <c r="G15" s="292"/>
      <c r="H15" s="292"/>
      <c r="I15" s="341"/>
      <c r="J15" s="54"/>
      <c r="K15" s="342" t="s">
        <v>364</v>
      </c>
      <c r="L15" s="343"/>
      <c r="M15" s="343"/>
      <c r="N15" s="96">
        <f>IF('données brutes'!P16=0,"",'données brutes'!O16/'données brutes'!P16)</f>
      </c>
      <c r="O15" s="323"/>
      <c r="P15" s="335"/>
      <c r="Q15" s="335"/>
      <c r="R15" s="335"/>
      <c r="S15" s="335"/>
      <c r="T15" s="335"/>
      <c r="U15" s="335"/>
      <c r="V15" s="335"/>
    </row>
    <row r="16" spans="1:22" ht="18" customHeight="1" thickBot="1">
      <c r="A16" s="220"/>
      <c r="B16" s="300"/>
      <c r="C16" s="292"/>
      <c r="D16" s="292"/>
      <c r="E16" s="292"/>
      <c r="F16" s="292"/>
      <c r="G16" s="292"/>
      <c r="H16" s="292"/>
      <c r="I16" s="341"/>
      <c r="J16" s="54"/>
      <c r="K16" s="344"/>
      <c r="L16" s="344"/>
      <c r="M16" s="344"/>
      <c r="N16" s="344"/>
      <c r="O16" s="344"/>
      <c r="P16" s="335"/>
      <c r="Q16" s="335"/>
      <c r="R16" s="335"/>
      <c r="S16" s="335"/>
      <c r="T16" s="335"/>
      <c r="U16" s="335"/>
      <c r="V16" s="335"/>
    </row>
    <row r="17" spans="1:22" ht="38.25" customHeight="1" thickBot="1">
      <c r="A17" s="220"/>
      <c r="B17" s="300"/>
      <c r="C17" s="292"/>
      <c r="D17" s="292"/>
      <c r="E17" s="292"/>
      <c r="F17" s="292"/>
      <c r="G17" s="292"/>
      <c r="H17" s="292"/>
      <c r="I17" s="341"/>
      <c r="J17" s="54"/>
      <c r="K17" s="342" t="s">
        <v>363</v>
      </c>
      <c r="L17" s="345"/>
      <c r="M17" s="345"/>
      <c r="N17" s="121">
        <f>IF('données brutes'!L20=0,"",'données brutes'!K20/'données brutes'!L20)</f>
      </c>
      <c r="O17" s="323"/>
      <c r="P17" s="335"/>
      <c r="Q17" s="335"/>
      <c r="R17" s="335"/>
      <c r="S17" s="335"/>
      <c r="T17" s="335"/>
      <c r="U17" s="335"/>
      <c r="V17" s="335"/>
    </row>
    <row r="18" spans="1:19" ht="15.75" customHeight="1" thickBot="1">
      <c r="A18" s="220"/>
      <c r="B18" s="300"/>
      <c r="C18" s="292"/>
      <c r="D18" s="292"/>
      <c r="E18" s="292"/>
      <c r="F18" s="292"/>
      <c r="G18" s="292"/>
      <c r="H18" s="292"/>
      <c r="I18" s="341"/>
      <c r="J18" s="54"/>
      <c r="K18" s="346"/>
      <c r="L18" s="346"/>
      <c r="M18" s="347"/>
      <c r="N18" s="348"/>
      <c r="O18" s="348"/>
      <c r="P18" s="335"/>
      <c r="Q18" s="335"/>
      <c r="R18" s="335"/>
      <c r="S18" s="335"/>
    </row>
    <row r="19" spans="1:19" ht="45.75" customHeight="1" thickBot="1">
      <c r="A19" s="220"/>
      <c r="B19" s="300"/>
      <c r="C19" s="293"/>
      <c r="D19" s="293"/>
      <c r="E19" s="293"/>
      <c r="F19" s="293"/>
      <c r="G19" s="293"/>
      <c r="H19" s="293"/>
      <c r="I19" s="349"/>
      <c r="J19" s="54"/>
      <c r="K19" s="342" t="s">
        <v>362</v>
      </c>
      <c r="L19" s="343"/>
      <c r="M19" s="343"/>
      <c r="N19" s="113">
        <f>IF('données brutes'!P12=0,"",'données brutes'!O12/'données brutes'!P12)</f>
      </c>
      <c r="O19" s="323"/>
      <c r="P19" s="335"/>
      <c r="Q19" s="335"/>
      <c r="R19" s="335"/>
      <c r="S19" s="335"/>
    </row>
    <row r="20" spans="1:22" ht="26.25" customHeight="1" thickBot="1">
      <c r="A20" s="235"/>
      <c r="B20" s="308"/>
      <c r="C20" s="119">
        <f>IF('données brutes'!$I$16=0,"",'données brutes'!C16/'données brutes'!$I$16)</f>
      </c>
      <c r="D20" s="119">
        <f>IF('données brutes'!$I$16=0,"",'données brutes'!D16/'données brutes'!$I$16)</f>
      </c>
      <c r="E20" s="119">
        <f>IF('données brutes'!$I$16=0,"",'données brutes'!E16/'données brutes'!$I$16)</f>
      </c>
      <c r="F20" s="119">
        <f>IF('données brutes'!$I$16=0,"",'données brutes'!F16/'données brutes'!$I$16)</f>
      </c>
      <c r="G20" s="119">
        <f>IF('données brutes'!$I$16=0,"",'données brutes'!G16/'données brutes'!$I$16)</f>
      </c>
      <c r="H20" s="119">
        <f>IF('données brutes'!$I$16=0,"",'données brutes'!H16/'données brutes'!$I$16)</f>
      </c>
      <c r="I20" s="120">
        <f>IF('données brutes'!$I$16=0,"",'données brutes'!I16/'données brutes'!$I$16)</f>
      </c>
      <c r="J20" s="54"/>
      <c r="K20" s="340"/>
      <c r="L20" s="340"/>
      <c r="M20" s="340"/>
      <c r="N20" s="340"/>
      <c r="O20" s="323"/>
      <c r="P20" s="335"/>
      <c r="Q20" s="335"/>
      <c r="R20" s="335"/>
      <c r="S20" s="335"/>
      <c r="T20" s="335"/>
      <c r="U20" s="335"/>
      <c r="V20" s="335"/>
    </row>
    <row r="21" spans="1:22" ht="34.5" customHeight="1" thickBot="1">
      <c r="A21" s="208"/>
      <c r="B21" s="208"/>
      <c r="C21" s="350"/>
      <c r="D21" s="350"/>
      <c r="E21" s="350"/>
      <c r="F21" s="350"/>
      <c r="G21" s="350"/>
      <c r="H21" s="350"/>
      <c r="I21" s="350"/>
      <c r="J21" s="54"/>
      <c r="K21" s="342" t="s">
        <v>400</v>
      </c>
      <c r="L21" s="343"/>
      <c r="M21" s="351"/>
      <c r="N21" s="113">
        <f>IF('données brutes'!P20=0,"",'données brutes'!O20/'données brutes'!P20)</f>
      </c>
      <c r="O21" s="323"/>
      <c r="P21" s="335"/>
      <c r="Q21" s="335"/>
      <c r="R21" s="335"/>
      <c r="S21" s="335"/>
      <c r="T21" s="335"/>
      <c r="U21" s="335"/>
      <c r="V21" s="335"/>
    </row>
    <row r="22" spans="1:22" ht="15.75" customHeight="1" thickBot="1">
      <c r="A22" s="261"/>
      <c r="B22" s="261"/>
      <c r="C22" s="261"/>
      <c r="D22" s="261"/>
      <c r="E22" s="261"/>
      <c r="F22" s="261"/>
      <c r="G22" s="261"/>
      <c r="H22" s="261"/>
      <c r="I22" s="261"/>
      <c r="J22" s="54"/>
      <c r="K22" s="54"/>
      <c r="L22" s="54"/>
      <c r="M22" s="54"/>
      <c r="N22" s="54"/>
      <c r="O22" s="323"/>
      <c r="P22" s="335"/>
      <c r="Q22" s="335"/>
      <c r="R22" s="335"/>
      <c r="S22" s="335"/>
      <c r="T22" s="335"/>
      <c r="U22" s="335"/>
      <c r="V22" s="335"/>
    </row>
    <row r="23" spans="1:15" ht="67.5" customHeight="1" thickBot="1">
      <c r="A23" s="352" t="s">
        <v>89</v>
      </c>
      <c r="B23" s="353"/>
      <c r="C23" s="354" t="s">
        <v>10</v>
      </c>
      <c r="D23" s="355" t="s">
        <v>9</v>
      </c>
      <c r="E23" s="355" t="s">
        <v>8</v>
      </c>
      <c r="F23" s="355" t="s">
        <v>194</v>
      </c>
      <c r="G23" s="355" t="s">
        <v>7</v>
      </c>
      <c r="H23" s="355" t="s">
        <v>6</v>
      </c>
      <c r="I23" s="356" t="s">
        <v>214</v>
      </c>
      <c r="J23" s="357" t="s">
        <v>245</v>
      </c>
      <c r="K23" s="323"/>
      <c r="L23" s="342" t="s">
        <v>437</v>
      </c>
      <c r="M23" s="343"/>
      <c r="N23" s="351"/>
      <c r="O23" s="114">
        <f>IF('données brutes'!G20=0,"",'données brutes'!F20/'données brutes'!G20)</f>
      </c>
    </row>
    <row r="24" spans="1:15" ht="24" customHeight="1" thickBot="1">
      <c r="A24" s="358"/>
      <c r="B24" s="359"/>
      <c r="C24" s="360" t="s">
        <v>416</v>
      </c>
      <c r="D24" s="361" t="s">
        <v>415</v>
      </c>
      <c r="E24" s="361" t="s">
        <v>414</v>
      </c>
      <c r="F24" s="361" t="s">
        <v>413</v>
      </c>
      <c r="G24" s="361" t="s">
        <v>412</v>
      </c>
      <c r="H24" s="361" t="s">
        <v>411</v>
      </c>
      <c r="I24" s="362" t="s">
        <v>410</v>
      </c>
      <c r="J24" s="363" t="s">
        <v>409</v>
      </c>
      <c r="K24" s="323"/>
      <c r="L24" s="323"/>
      <c r="M24" s="323"/>
      <c r="N24" s="323"/>
      <c r="O24" s="323"/>
    </row>
    <row r="25" spans="1:15" ht="27" customHeight="1" thickBot="1">
      <c r="A25" s="364" t="s">
        <v>31</v>
      </c>
      <c r="B25" s="365"/>
      <c r="C25" s="99">
        <f>IF('données brutes'!$I$24=0,"",'données brutes'!B24/'données brutes'!$I$24)</f>
      </c>
      <c r="D25" s="100">
        <f>IF('données brutes'!$I$24=0,"",'données brutes'!C24/'données brutes'!$I$24)</f>
      </c>
      <c r="E25" s="100">
        <f>IF('données brutes'!$I$24=0,"",'données brutes'!D24/'données brutes'!$I$24)</f>
      </c>
      <c r="F25" s="100">
        <f>IF('données brutes'!$I$24=0,"",'données brutes'!E24/'données brutes'!$I$24)</f>
      </c>
      <c r="G25" s="100">
        <f>IF('données brutes'!$I$24=0,"",'données brutes'!F24/'données brutes'!$I$24)</f>
      </c>
      <c r="H25" s="100">
        <f>IF('données brutes'!$I$24=0,"",'données brutes'!H24/'données brutes'!$I$24)</f>
      </c>
      <c r="I25" s="126">
        <f>IF('données brutes'!$I$24=0,"",'données brutes'!I24/'données brutes'!$I$24)</f>
      </c>
      <c r="J25" s="127">
        <f>IF('données brutes'!I24=0,"",'données brutes'!G24/'données brutes'!I24)</f>
      </c>
      <c r="K25" s="323"/>
      <c r="L25" s="342" t="s">
        <v>249</v>
      </c>
      <c r="M25" s="343"/>
      <c r="N25" s="351"/>
      <c r="O25" s="115">
        <f>IF('données brutes'!M24=0,"",'données brutes'!P24/'données brutes'!M24)</f>
      </c>
    </row>
    <row r="26" spans="1:15" ht="68.25" customHeight="1" thickBot="1">
      <c r="A26" s="346"/>
      <c r="B26" s="346"/>
      <c r="C26" s="366"/>
      <c r="D26" s="366"/>
      <c r="E26" s="366"/>
      <c r="F26" s="366"/>
      <c r="G26" s="366"/>
      <c r="H26" s="366"/>
      <c r="I26" s="366"/>
      <c r="J26" s="323"/>
      <c r="K26" s="323"/>
      <c r="L26" s="323"/>
      <c r="M26" s="323"/>
      <c r="N26" s="323"/>
      <c r="O26" s="323"/>
    </row>
    <row r="27" spans="1:15" s="317" customFormat="1" ht="45.75" customHeight="1" thickBot="1">
      <c r="A27" s="367" t="s">
        <v>151</v>
      </c>
      <c r="B27" s="319"/>
      <c r="C27" s="368"/>
      <c r="D27" s="368"/>
      <c r="E27" s="368"/>
      <c r="F27" s="368"/>
      <c r="G27" s="368"/>
      <c r="H27" s="368"/>
      <c r="I27" s="368"/>
      <c r="J27" s="369"/>
      <c r="K27" s="369"/>
      <c r="L27" s="369"/>
      <c r="M27" s="369"/>
      <c r="N27" s="370"/>
      <c r="O27" s="371"/>
    </row>
    <row r="28" spans="1:15" ht="32.25" customHeight="1" thickBot="1">
      <c r="A28" s="346"/>
      <c r="B28" s="346"/>
      <c r="C28" s="366"/>
      <c r="D28" s="366"/>
      <c r="E28" s="366"/>
      <c r="F28" s="366"/>
      <c r="G28" s="366"/>
      <c r="H28" s="366"/>
      <c r="I28" s="366"/>
      <c r="J28" s="323"/>
      <c r="K28" s="323"/>
      <c r="L28" s="323"/>
      <c r="M28" s="323"/>
      <c r="N28" s="323"/>
      <c r="O28" s="323"/>
    </row>
    <row r="29" spans="1:15" ht="49.5" customHeight="1" thickBot="1">
      <c r="A29" s="342" t="s">
        <v>407</v>
      </c>
      <c r="B29" s="343"/>
      <c r="C29" s="343"/>
      <c r="D29" s="116">
        <f>IF('données brutes'!L16=0,"",('données brutes'!B33+'données brutes'!L33+'données brutes'!N33+'données brutes'!C33)/'données brutes'!L16)</f>
      </c>
      <c r="E29" s="323"/>
      <c r="F29" s="342" t="s">
        <v>408</v>
      </c>
      <c r="G29" s="343"/>
      <c r="H29" s="351"/>
      <c r="I29" s="116">
        <f>IF('données brutes'!L16=0,"",('données brutes'!E33+'données brutes'!L33)/'données brutes'!L16)</f>
      </c>
      <c r="J29" s="323"/>
      <c r="K29" s="342" t="s">
        <v>401</v>
      </c>
      <c r="L29" s="372"/>
      <c r="M29" s="373"/>
      <c r="N29" s="116">
        <f>IF('données brutes'!L16=0,"",'données brutes'!F33/'données brutes'!L16)</f>
      </c>
      <c r="O29" s="323"/>
    </row>
    <row r="30" spans="1:22" ht="15" customHeight="1" thickBot="1">
      <c r="A30" s="374"/>
      <c r="B30" s="374"/>
      <c r="C30" s="374"/>
      <c r="D30" s="375"/>
      <c r="E30" s="323"/>
      <c r="F30" s="374"/>
      <c r="G30" s="374"/>
      <c r="H30" s="374"/>
      <c r="I30" s="375"/>
      <c r="J30" s="323"/>
      <c r="K30" s="376"/>
      <c r="L30" s="376"/>
      <c r="M30" s="376"/>
      <c r="N30" s="375"/>
      <c r="O30" s="323"/>
      <c r="P30" s="377"/>
      <c r="Q30" s="378"/>
      <c r="S30" s="377"/>
      <c r="T30" s="379"/>
      <c r="U30" s="379"/>
      <c r="V30" s="317"/>
    </row>
    <row r="31" spans="1:18" ht="47.25" customHeight="1" thickBot="1">
      <c r="A31" s="380" t="s">
        <v>404</v>
      </c>
      <c r="B31" s="381"/>
      <c r="C31" s="381"/>
      <c r="D31" s="117">
        <f>IF('données brutes'!L16=0,"",('données brutes'!G33+'données brutes'!P33)/'données brutes'!L16)</f>
      </c>
      <c r="E31" s="323"/>
      <c r="F31" s="323"/>
      <c r="G31" s="323"/>
      <c r="H31" s="323"/>
      <c r="I31" s="323"/>
      <c r="J31" s="323"/>
      <c r="K31" s="375"/>
      <c r="L31" s="374"/>
      <c r="M31" s="382"/>
      <c r="N31" s="323"/>
      <c r="O31" s="374"/>
      <c r="P31" s="379"/>
      <c r="Q31" s="379"/>
      <c r="R31" s="317"/>
    </row>
    <row r="32" spans="1:15" ht="21.75" customHeight="1" thickBot="1">
      <c r="A32" s="323"/>
      <c r="B32" s="323"/>
      <c r="C32" s="323"/>
      <c r="D32" s="323"/>
      <c r="E32" s="323"/>
      <c r="F32" s="323"/>
      <c r="G32" s="323"/>
      <c r="H32" s="323"/>
      <c r="I32" s="323"/>
      <c r="J32" s="323"/>
      <c r="K32" s="323"/>
      <c r="L32" s="323"/>
      <c r="M32" s="323"/>
      <c r="N32" s="323"/>
      <c r="O32" s="323"/>
    </row>
    <row r="33" spans="1:21" s="315" customFormat="1" ht="42.75" customHeight="1" thickBot="1">
      <c r="A33" s="367" t="s">
        <v>152</v>
      </c>
      <c r="B33" s="319"/>
      <c r="C33" s="319"/>
      <c r="D33" s="319"/>
      <c r="E33" s="319"/>
      <c r="F33" s="319"/>
      <c r="G33" s="319"/>
      <c r="H33" s="319"/>
      <c r="I33" s="319"/>
      <c r="J33" s="319"/>
      <c r="K33" s="319"/>
      <c r="L33" s="319"/>
      <c r="M33" s="319"/>
      <c r="N33" s="320"/>
      <c r="O33" s="321"/>
      <c r="P33" s="322"/>
      <c r="Q33" s="322"/>
      <c r="R33" s="322"/>
      <c r="S33" s="322"/>
      <c r="T33" s="322"/>
      <c r="U33" s="322"/>
    </row>
    <row r="34" spans="1:15" ht="30" customHeight="1" thickBot="1">
      <c r="A34" s="323"/>
      <c r="B34" s="383"/>
      <c r="C34" s="323"/>
      <c r="D34" s="323"/>
      <c r="E34" s="323"/>
      <c r="F34" s="323"/>
      <c r="G34" s="323"/>
      <c r="H34" s="323"/>
      <c r="I34" s="323"/>
      <c r="J34" s="323"/>
      <c r="K34" s="323"/>
      <c r="L34" s="323"/>
      <c r="M34" s="323"/>
      <c r="N34" s="323"/>
      <c r="O34" s="323"/>
    </row>
    <row r="35" spans="1:15" ht="51" customHeight="1" thickBot="1">
      <c r="A35" s="342" t="s">
        <v>405</v>
      </c>
      <c r="B35" s="343"/>
      <c r="C35" s="343"/>
      <c r="D35" s="116">
        <f>IF('données brutes'!L16=0,"",('données brutes'!B42+'données brutes'!L42+'données brutes'!N42+'données brutes'!C42)/'données brutes'!L16)</f>
      </c>
      <c r="E35" s="323"/>
      <c r="F35" s="342" t="s">
        <v>403</v>
      </c>
      <c r="G35" s="343"/>
      <c r="H35" s="351"/>
      <c r="I35" s="116">
        <f>IF('données brutes'!L16=0,"",('données brutes'!E42+'données brutes'!L42)/'données brutes'!L16)</f>
      </c>
      <c r="J35" s="323"/>
      <c r="K35" s="342" t="s">
        <v>402</v>
      </c>
      <c r="L35" s="372"/>
      <c r="M35" s="373"/>
      <c r="N35" s="116">
        <f>IF('données brutes'!L16=0,"",'données brutes'!F42/'données brutes'!L16)</f>
      </c>
      <c r="O35" s="374"/>
    </row>
    <row r="36" spans="1:15" ht="13.5" thickBot="1">
      <c r="A36" s="323"/>
      <c r="B36" s="323"/>
      <c r="C36" s="323"/>
      <c r="D36" s="323"/>
      <c r="E36" s="323"/>
      <c r="F36" s="323"/>
      <c r="G36" s="323"/>
      <c r="H36" s="323"/>
      <c r="I36" s="323"/>
      <c r="J36" s="323"/>
      <c r="K36" s="323"/>
      <c r="L36" s="323"/>
      <c r="M36" s="323"/>
      <c r="N36" s="323"/>
      <c r="O36" s="323"/>
    </row>
    <row r="37" spans="1:15" ht="47.25" customHeight="1" thickBot="1">
      <c r="A37" s="380" t="s">
        <v>406</v>
      </c>
      <c r="B37" s="381"/>
      <c r="C37" s="381"/>
      <c r="D37" s="118">
        <f>IF('données brutes'!L16=0,"",('données brutes'!G42+'données brutes'!P42)/'données brutes'!L16)</f>
      </c>
      <c r="E37" s="323"/>
      <c r="F37" s="323"/>
      <c r="G37" s="323"/>
      <c r="H37" s="323"/>
      <c r="I37" s="323"/>
      <c r="J37" s="323"/>
      <c r="K37" s="323"/>
      <c r="L37" s="323"/>
      <c r="M37" s="323"/>
      <c r="N37" s="323"/>
      <c r="O37" s="323"/>
    </row>
    <row r="38" spans="1:15" ht="12.75">
      <c r="A38" s="323"/>
      <c r="B38" s="323"/>
      <c r="C38" s="323"/>
      <c r="D38" s="323"/>
      <c r="E38" s="323"/>
      <c r="F38" s="323"/>
      <c r="G38" s="323"/>
      <c r="H38" s="323"/>
      <c r="I38" s="323"/>
      <c r="J38" s="323"/>
      <c r="K38" s="323"/>
      <c r="L38" s="323"/>
      <c r="M38" s="323"/>
      <c r="N38" s="323"/>
      <c r="O38" s="323"/>
    </row>
    <row r="39" spans="1:15" ht="12.75">
      <c r="A39" s="323"/>
      <c r="B39" s="323"/>
      <c r="C39" s="323"/>
      <c r="D39" s="323"/>
      <c r="E39" s="323"/>
      <c r="F39" s="323"/>
      <c r="G39" s="323"/>
      <c r="H39" s="323"/>
      <c r="I39" s="323"/>
      <c r="J39" s="323"/>
      <c r="K39" s="323"/>
      <c r="L39" s="323"/>
      <c r="M39" s="323"/>
      <c r="N39" s="323"/>
      <c r="O39" s="323"/>
    </row>
  </sheetData>
  <mergeCells count="30">
    <mergeCell ref="K13:M13"/>
    <mergeCell ref="I14:I19"/>
    <mergeCell ref="K15:M15"/>
    <mergeCell ref="K17:M17"/>
    <mergeCell ref="K19:M19"/>
    <mergeCell ref="E14:E19"/>
    <mergeCell ref="F14:F19"/>
    <mergeCell ref="G14:G19"/>
    <mergeCell ref="H14:H19"/>
    <mergeCell ref="A37:C37"/>
    <mergeCell ref="K29:M29"/>
    <mergeCell ref="L25:N25"/>
    <mergeCell ref="A13:B20"/>
    <mergeCell ref="A31:C31"/>
    <mergeCell ref="K35:M35"/>
    <mergeCell ref="A35:C35"/>
    <mergeCell ref="F35:H35"/>
    <mergeCell ref="C14:C19"/>
    <mergeCell ref="D14:D19"/>
    <mergeCell ref="A5:B11"/>
    <mergeCell ref="C5:D5"/>
    <mergeCell ref="C6:D7"/>
    <mergeCell ref="C8:D9"/>
    <mergeCell ref="C10:D11"/>
    <mergeCell ref="K21:M21"/>
    <mergeCell ref="L23:N23"/>
    <mergeCell ref="F29:H29"/>
    <mergeCell ref="A29:C29"/>
    <mergeCell ref="A25:B25"/>
    <mergeCell ref="A23:B24"/>
  </mergeCells>
  <printOptions horizontalCentered="1" verticalCentered="1"/>
  <pageMargins left="0" right="0" top="0.1968503937007874" bottom="0" header="0" footer="0"/>
  <pageSetup fitToHeight="2" horizontalDpi="600" verticalDpi="600" orientation="landscape" paperSize="9" scale="76" r:id="rId3"/>
  <legacyDrawing r:id="rId2"/>
</worksheet>
</file>

<file path=xl/worksheets/sheet8.xml><?xml version="1.0" encoding="utf-8"?>
<worksheet xmlns="http://schemas.openxmlformats.org/spreadsheetml/2006/main" xmlns:r="http://schemas.openxmlformats.org/officeDocument/2006/relationships">
  <dimension ref="A1:IA5"/>
  <sheetViews>
    <sheetView workbookViewId="0" topLeftCell="A1">
      <selection activeCell="A1" sqref="A1"/>
    </sheetView>
  </sheetViews>
  <sheetFormatPr defaultColWidth="11.421875" defaultRowHeight="12.75"/>
  <cols>
    <col min="1" max="1" width="10.57421875" style="0" customWidth="1"/>
    <col min="2" max="2" width="6.7109375" style="0" customWidth="1"/>
    <col min="3" max="3" width="11.57421875" style="0" customWidth="1"/>
    <col min="4" max="4" width="6.7109375" style="0" customWidth="1"/>
    <col min="5" max="235" width="5.8515625" style="0" customWidth="1"/>
  </cols>
  <sheetData>
    <row r="1" ht="12.75">
      <c r="A1" t="s">
        <v>96</v>
      </c>
    </row>
    <row r="3" spans="5:235" s="22" customFormat="1" ht="12.75">
      <c r="E3" s="22">
        <v>1</v>
      </c>
      <c r="F3" s="22">
        <v>2</v>
      </c>
      <c r="G3" s="22">
        <v>3</v>
      </c>
      <c r="H3" s="22">
        <v>4</v>
      </c>
      <c r="I3" s="22">
        <v>5</v>
      </c>
      <c r="J3" s="22">
        <v>6</v>
      </c>
      <c r="K3" s="22">
        <v>7</v>
      </c>
      <c r="L3" s="22">
        <v>8</v>
      </c>
      <c r="M3" s="22">
        <v>9</v>
      </c>
      <c r="N3" s="22">
        <v>10</v>
      </c>
      <c r="O3" s="22">
        <v>11</v>
      </c>
      <c r="P3" s="22">
        <v>12</v>
      </c>
      <c r="Q3" s="22">
        <v>13</v>
      </c>
      <c r="R3" s="22">
        <v>14</v>
      </c>
      <c r="S3" s="22">
        <v>15</v>
      </c>
      <c r="T3" s="22">
        <v>16</v>
      </c>
      <c r="U3" s="22">
        <v>17</v>
      </c>
      <c r="V3" s="22">
        <v>18</v>
      </c>
      <c r="W3" s="22">
        <v>19</v>
      </c>
      <c r="X3" s="22">
        <v>20</v>
      </c>
      <c r="Y3" s="22">
        <v>21</v>
      </c>
      <c r="Z3" s="22">
        <v>22</v>
      </c>
      <c r="AA3" s="22">
        <v>23</v>
      </c>
      <c r="AB3" s="22">
        <v>24</v>
      </c>
      <c r="AC3" s="22">
        <v>25</v>
      </c>
      <c r="AD3" s="22">
        <v>26</v>
      </c>
      <c r="AE3" s="22">
        <v>27</v>
      </c>
      <c r="AF3" s="22">
        <v>28</v>
      </c>
      <c r="AG3" s="22">
        <v>29</v>
      </c>
      <c r="AH3" s="22">
        <v>30</v>
      </c>
      <c r="AI3" s="22">
        <v>31</v>
      </c>
      <c r="AJ3" s="22">
        <v>32</v>
      </c>
      <c r="AK3" s="22">
        <v>33</v>
      </c>
      <c r="AL3" s="22">
        <v>34</v>
      </c>
      <c r="AM3" s="22">
        <v>35</v>
      </c>
      <c r="AN3" s="22">
        <v>36</v>
      </c>
      <c r="AO3" s="22">
        <v>37</v>
      </c>
      <c r="AP3" s="22">
        <v>38</v>
      </c>
      <c r="AQ3" s="22">
        <v>39</v>
      </c>
      <c r="AR3" s="22">
        <v>40</v>
      </c>
      <c r="AS3" s="22">
        <v>41</v>
      </c>
      <c r="AT3" s="22">
        <v>42</v>
      </c>
      <c r="AU3" s="22">
        <v>43</v>
      </c>
      <c r="AV3" s="22">
        <v>44</v>
      </c>
      <c r="AW3" s="22">
        <v>45</v>
      </c>
      <c r="AX3" s="22">
        <v>46</v>
      </c>
      <c r="AY3" s="22">
        <v>47</v>
      </c>
      <c r="AZ3" s="22">
        <v>48</v>
      </c>
      <c r="BA3" s="22">
        <v>49</v>
      </c>
      <c r="BB3" s="22">
        <v>50</v>
      </c>
      <c r="BC3" s="22">
        <v>51</v>
      </c>
      <c r="BD3" s="22">
        <v>52</v>
      </c>
      <c r="BE3" s="22">
        <v>53</v>
      </c>
      <c r="BF3" s="22">
        <v>54</v>
      </c>
      <c r="BG3" s="22">
        <v>55</v>
      </c>
      <c r="BH3" s="22">
        <v>56</v>
      </c>
      <c r="BI3" s="22">
        <v>57</v>
      </c>
      <c r="BJ3" s="22">
        <v>58</v>
      </c>
      <c r="BK3" s="22">
        <v>59</v>
      </c>
      <c r="BL3" s="22">
        <v>60</v>
      </c>
      <c r="BM3" s="22">
        <v>61</v>
      </c>
      <c r="BN3" s="22">
        <v>62</v>
      </c>
      <c r="BO3" s="22">
        <v>63</v>
      </c>
      <c r="BP3" s="22">
        <v>64</v>
      </c>
      <c r="BQ3" s="22">
        <v>65</v>
      </c>
      <c r="BR3" s="22">
        <v>66</v>
      </c>
      <c r="BS3" s="22">
        <v>67</v>
      </c>
      <c r="BT3" s="22">
        <v>68</v>
      </c>
      <c r="BU3" s="22">
        <v>69</v>
      </c>
      <c r="BV3" s="22">
        <v>70</v>
      </c>
      <c r="BW3" s="22">
        <v>71</v>
      </c>
      <c r="BX3" s="22">
        <v>72</v>
      </c>
      <c r="BY3" s="22">
        <v>73</v>
      </c>
      <c r="BZ3" s="22">
        <v>74</v>
      </c>
      <c r="CA3" s="22">
        <v>75</v>
      </c>
      <c r="CB3" s="22">
        <v>76</v>
      </c>
      <c r="CC3" s="22">
        <v>77</v>
      </c>
      <c r="CD3" s="22">
        <v>78</v>
      </c>
      <c r="CE3" s="22">
        <v>79</v>
      </c>
      <c r="CF3" s="22">
        <v>80</v>
      </c>
      <c r="CG3" s="22">
        <v>81</v>
      </c>
      <c r="CH3" s="22">
        <v>82</v>
      </c>
      <c r="CI3" s="22">
        <v>83</v>
      </c>
      <c r="CJ3" s="22">
        <v>84</v>
      </c>
      <c r="CK3" s="22">
        <v>85</v>
      </c>
      <c r="CL3" s="22">
        <v>86</v>
      </c>
      <c r="CM3" s="22">
        <v>87</v>
      </c>
      <c r="CN3" s="22">
        <v>88</v>
      </c>
      <c r="CO3" s="22">
        <v>89</v>
      </c>
      <c r="CP3" s="22">
        <v>90</v>
      </c>
      <c r="CQ3" s="22">
        <v>91</v>
      </c>
      <c r="CR3" s="22">
        <v>92</v>
      </c>
      <c r="CS3" s="22">
        <v>93</v>
      </c>
      <c r="CT3" s="22">
        <v>94</v>
      </c>
      <c r="CU3" s="22">
        <v>95</v>
      </c>
      <c r="CV3" s="22">
        <v>96</v>
      </c>
      <c r="CW3" s="22">
        <v>97</v>
      </c>
      <c r="CX3" s="22">
        <v>98</v>
      </c>
      <c r="CY3" s="22">
        <v>99</v>
      </c>
      <c r="CZ3" s="22">
        <v>100</v>
      </c>
      <c r="DA3" s="22">
        <v>101</v>
      </c>
      <c r="DB3" s="22">
        <v>102</v>
      </c>
      <c r="DC3" s="22">
        <v>103</v>
      </c>
      <c r="DD3" s="22">
        <v>104</v>
      </c>
      <c r="DE3" s="22">
        <v>105</v>
      </c>
      <c r="DF3" s="22">
        <v>106</v>
      </c>
      <c r="DG3" s="22">
        <v>107</v>
      </c>
      <c r="DH3" s="22">
        <v>108</v>
      </c>
      <c r="DI3" s="22">
        <v>109</v>
      </c>
      <c r="DJ3" s="22">
        <v>110</v>
      </c>
      <c r="DK3" s="22">
        <v>111</v>
      </c>
      <c r="DL3" s="22">
        <v>112</v>
      </c>
      <c r="DM3" s="22">
        <v>113</v>
      </c>
      <c r="DN3" s="22">
        <v>114</v>
      </c>
      <c r="DO3" s="22">
        <v>115</v>
      </c>
      <c r="DP3" s="22">
        <v>116</v>
      </c>
      <c r="DQ3" s="22">
        <v>117</v>
      </c>
      <c r="DR3" s="22">
        <v>118</v>
      </c>
      <c r="DS3" s="22">
        <v>119</v>
      </c>
      <c r="DT3" s="22">
        <v>120</v>
      </c>
      <c r="DU3" s="22">
        <v>121</v>
      </c>
      <c r="DV3" s="22">
        <v>122</v>
      </c>
      <c r="DW3" s="22">
        <v>123</v>
      </c>
      <c r="DX3" s="22">
        <v>124</v>
      </c>
      <c r="DY3" s="22">
        <v>125</v>
      </c>
      <c r="DZ3" s="22">
        <v>126</v>
      </c>
      <c r="EA3" s="22">
        <v>127</v>
      </c>
      <c r="EB3" s="22">
        <v>128</v>
      </c>
      <c r="EC3" s="22">
        <v>129</v>
      </c>
      <c r="ED3" s="22">
        <v>130</v>
      </c>
      <c r="EE3" s="22">
        <v>131</v>
      </c>
      <c r="EF3" s="22">
        <v>132</v>
      </c>
      <c r="EG3" s="22">
        <v>133</v>
      </c>
      <c r="EH3" s="22">
        <v>134</v>
      </c>
      <c r="EI3" s="22">
        <v>135</v>
      </c>
      <c r="EJ3" s="22">
        <v>136</v>
      </c>
      <c r="EK3" s="22">
        <v>137</v>
      </c>
      <c r="EL3" s="22">
        <v>138</v>
      </c>
      <c r="EM3" s="22">
        <v>139</v>
      </c>
      <c r="EN3" s="22">
        <v>140</v>
      </c>
      <c r="EO3" s="22">
        <v>141</v>
      </c>
      <c r="EP3" s="22">
        <v>142</v>
      </c>
      <c r="EQ3" s="22">
        <v>143</v>
      </c>
      <c r="ER3" s="22">
        <v>144</v>
      </c>
      <c r="ES3" s="22">
        <v>145</v>
      </c>
      <c r="ET3" s="22">
        <v>146</v>
      </c>
      <c r="EU3" s="22">
        <v>147</v>
      </c>
      <c r="EV3" s="22">
        <v>148</v>
      </c>
      <c r="EW3" s="22">
        <v>149</v>
      </c>
      <c r="EX3" s="22">
        <v>150</v>
      </c>
      <c r="EY3" s="22">
        <v>151</v>
      </c>
      <c r="EZ3" s="22">
        <v>152</v>
      </c>
      <c r="FA3" s="22">
        <v>153</v>
      </c>
      <c r="FB3" s="22">
        <v>154</v>
      </c>
      <c r="FC3" s="22">
        <v>155</v>
      </c>
      <c r="FD3" s="22">
        <v>156</v>
      </c>
      <c r="FE3" s="22">
        <v>157</v>
      </c>
      <c r="FF3" s="22">
        <v>158</v>
      </c>
      <c r="FG3" s="22">
        <v>159</v>
      </c>
      <c r="FH3" s="22">
        <v>160</v>
      </c>
      <c r="FI3" s="22">
        <v>161</v>
      </c>
      <c r="FJ3" s="22">
        <v>162</v>
      </c>
      <c r="FK3" s="22">
        <v>163</v>
      </c>
      <c r="FL3" s="22">
        <v>164</v>
      </c>
      <c r="FM3" s="22">
        <v>165</v>
      </c>
      <c r="FN3" s="22">
        <v>166</v>
      </c>
      <c r="FO3" s="22">
        <v>167</v>
      </c>
      <c r="FP3" s="22">
        <v>168</v>
      </c>
      <c r="FQ3" s="22">
        <v>169</v>
      </c>
      <c r="FR3" s="22">
        <v>170</v>
      </c>
      <c r="FS3" s="22">
        <v>171</v>
      </c>
      <c r="FT3" s="22">
        <v>172</v>
      </c>
      <c r="FU3" s="22">
        <v>173</v>
      </c>
      <c r="FV3" s="22">
        <v>174</v>
      </c>
      <c r="FW3" s="22">
        <v>175</v>
      </c>
      <c r="FX3" s="22">
        <v>176</v>
      </c>
      <c r="FY3" s="22">
        <v>177</v>
      </c>
      <c r="FZ3" s="22">
        <v>178</v>
      </c>
      <c r="GA3" s="22">
        <v>179</v>
      </c>
      <c r="GB3" s="22">
        <v>180</v>
      </c>
      <c r="GC3" s="22">
        <v>181</v>
      </c>
      <c r="GD3" s="22">
        <v>182</v>
      </c>
      <c r="GE3" s="22">
        <v>183</v>
      </c>
      <c r="GF3" s="22">
        <v>184</v>
      </c>
      <c r="GG3" s="22">
        <v>185</v>
      </c>
      <c r="GH3" s="22">
        <v>186</v>
      </c>
      <c r="GI3" s="22">
        <v>187</v>
      </c>
      <c r="GJ3" s="22">
        <v>188</v>
      </c>
      <c r="GK3" s="22">
        <v>189</v>
      </c>
      <c r="GL3" s="22">
        <v>190</v>
      </c>
      <c r="GM3" s="22">
        <v>191</v>
      </c>
      <c r="GN3" s="22">
        <v>192</v>
      </c>
      <c r="GO3" s="22">
        <v>193</v>
      </c>
      <c r="GP3" s="22">
        <v>194</v>
      </c>
      <c r="GQ3" s="22">
        <v>195</v>
      </c>
      <c r="GR3" s="22">
        <v>196</v>
      </c>
      <c r="GS3" s="22">
        <v>197</v>
      </c>
      <c r="GT3" s="22">
        <v>198</v>
      </c>
      <c r="GU3" s="22">
        <v>199</v>
      </c>
      <c r="GV3" s="22">
        <v>200</v>
      </c>
      <c r="GW3" s="22">
        <v>201</v>
      </c>
      <c r="GX3" s="22">
        <v>202</v>
      </c>
      <c r="GY3" s="22">
        <v>203</v>
      </c>
      <c r="GZ3" s="22">
        <v>204</v>
      </c>
      <c r="HA3" s="22">
        <v>205</v>
      </c>
      <c r="HB3" s="22">
        <v>206</v>
      </c>
      <c r="HC3" s="22">
        <v>207</v>
      </c>
      <c r="HD3" s="22">
        <v>208</v>
      </c>
      <c r="HE3" s="22">
        <v>209</v>
      </c>
      <c r="HF3" s="22">
        <v>210</v>
      </c>
      <c r="HG3" s="22">
        <v>211</v>
      </c>
      <c r="HH3" s="22">
        <v>212</v>
      </c>
      <c r="HI3" s="22">
        <v>213</v>
      </c>
      <c r="HJ3" s="22">
        <v>214</v>
      </c>
      <c r="HK3" s="22">
        <v>215</v>
      </c>
      <c r="HL3" s="22">
        <v>216</v>
      </c>
      <c r="HM3" s="22">
        <v>217</v>
      </c>
      <c r="HN3" s="22">
        <v>218</v>
      </c>
      <c r="HO3" s="22">
        <v>219</v>
      </c>
      <c r="HP3" s="22">
        <v>220</v>
      </c>
      <c r="HQ3" s="22">
        <v>221</v>
      </c>
      <c r="HR3" s="22">
        <v>222</v>
      </c>
      <c r="HS3" s="22">
        <v>223</v>
      </c>
      <c r="HT3" s="22">
        <v>224</v>
      </c>
      <c r="HU3" s="22">
        <v>225</v>
      </c>
      <c r="HV3" s="22">
        <v>226</v>
      </c>
      <c r="HW3" s="22">
        <v>227</v>
      </c>
      <c r="HX3" s="22">
        <v>228</v>
      </c>
      <c r="HY3" s="22">
        <v>229</v>
      </c>
      <c r="HZ3" s="22">
        <v>230</v>
      </c>
      <c r="IA3" s="22">
        <v>231</v>
      </c>
    </row>
    <row r="4" spans="1:235" ht="13.5" thickBot="1">
      <c r="A4" s="22" t="s">
        <v>97</v>
      </c>
      <c r="B4" s="22" t="s">
        <v>181</v>
      </c>
      <c r="C4" s="22" t="s">
        <v>182</v>
      </c>
      <c r="D4" s="22" t="s">
        <v>197</v>
      </c>
      <c r="E4" s="122" t="s">
        <v>302</v>
      </c>
      <c r="F4" s="122" t="s">
        <v>301</v>
      </c>
      <c r="G4" s="122" t="s">
        <v>296</v>
      </c>
      <c r="H4" s="122" t="s">
        <v>282</v>
      </c>
      <c r="I4" s="122" t="s">
        <v>281</v>
      </c>
      <c r="J4" s="123" t="s">
        <v>280</v>
      </c>
      <c r="K4" s="123" t="s">
        <v>279</v>
      </c>
      <c r="L4" s="123" t="s">
        <v>278</v>
      </c>
      <c r="M4" s="123" t="s">
        <v>277</v>
      </c>
      <c r="N4" s="124"/>
      <c r="O4" s="124"/>
      <c r="P4" s="124"/>
      <c r="Q4" s="124"/>
      <c r="R4" s="124"/>
      <c r="S4" s="124"/>
      <c r="T4" s="123" t="s">
        <v>29</v>
      </c>
      <c r="U4" s="123" t="s">
        <v>114</v>
      </c>
      <c r="V4" s="123" t="s">
        <v>115</v>
      </c>
      <c r="W4" s="123" t="s">
        <v>116</v>
      </c>
      <c r="X4" s="123" t="s">
        <v>117</v>
      </c>
      <c r="Y4" s="123" t="s">
        <v>118</v>
      </c>
      <c r="Z4" s="123" t="s">
        <v>119</v>
      </c>
      <c r="AA4" s="123" t="s">
        <v>120</v>
      </c>
      <c r="AB4" s="123" t="s">
        <v>121</v>
      </c>
      <c r="AC4" s="123" t="s">
        <v>122</v>
      </c>
      <c r="AD4" s="123" t="s">
        <v>123</v>
      </c>
      <c r="AE4" s="122" t="s">
        <v>20</v>
      </c>
      <c r="AF4" s="122" t="s">
        <v>21</v>
      </c>
      <c r="AG4" s="123" t="s">
        <v>22</v>
      </c>
      <c r="AH4" s="123" t="s">
        <v>23</v>
      </c>
      <c r="AI4" s="123" t="s">
        <v>24</v>
      </c>
      <c r="AJ4" s="123" t="s">
        <v>25</v>
      </c>
      <c r="AK4" s="123" t="s">
        <v>26</v>
      </c>
      <c r="AL4" s="123" t="s">
        <v>27</v>
      </c>
      <c r="AM4" s="123" t="s">
        <v>28</v>
      </c>
      <c r="AN4" s="122" t="s">
        <v>0</v>
      </c>
      <c r="AO4" s="123" t="s">
        <v>143</v>
      </c>
      <c r="AP4" s="123" t="s">
        <v>160</v>
      </c>
      <c r="AQ4" s="123" t="s">
        <v>161</v>
      </c>
      <c r="AR4" s="123" t="s">
        <v>162</v>
      </c>
      <c r="AS4" s="123" t="s">
        <v>163</v>
      </c>
      <c r="AT4" s="123" t="s">
        <v>164</v>
      </c>
      <c r="AU4" s="123" t="s">
        <v>1</v>
      </c>
      <c r="AV4" s="122" t="s">
        <v>98</v>
      </c>
      <c r="AW4" s="122" t="s">
        <v>99</v>
      </c>
      <c r="AX4" s="122" t="s">
        <v>165</v>
      </c>
      <c r="AY4" s="122" t="s">
        <v>185</v>
      </c>
      <c r="AZ4" s="122" t="s">
        <v>186</v>
      </c>
      <c r="BA4" s="122" t="s">
        <v>166</v>
      </c>
      <c r="BB4" s="122" t="s">
        <v>179</v>
      </c>
      <c r="BC4" s="122" t="s">
        <v>187</v>
      </c>
      <c r="BD4" s="122" t="s">
        <v>167</v>
      </c>
      <c r="BE4" s="122" t="s">
        <v>183</v>
      </c>
      <c r="BF4" s="122" t="s">
        <v>192</v>
      </c>
      <c r="BG4" s="122" t="s">
        <v>184</v>
      </c>
      <c r="BH4" s="122" t="s">
        <v>193</v>
      </c>
      <c r="BI4" s="122" t="s">
        <v>188</v>
      </c>
      <c r="BJ4" s="122" t="s">
        <v>189</v>
      </c>
      <c r="BK4" s="122" t="s">
        <v>190</v>
      </c>
      <c r="BL4" s="122" t="s">
        <v>191</v>
      </c>
      <c r="BM4" s="124"/>
      <c r="BN4" s="124"/>
      <c r="BO4" s="124"/>
      <c r="BP4" s="124"/>
      <c r="BQ4" s="124"/>
      <c r="BR4" s="124"/>
      <c r="BS4" s="124"/>
      <c r="BT4" s="124"/>
      <c r="BU4" s="124"/>
      <c r="BV4" s="124"/>
      <c r="BW4" s="124"/>
      <c r="BX4" s="124"/>
      <c r="BY4" s="124"/>
      <c r="BZ4" s="124"/>
      <c r="CA4" s="124"/>
      <c r="CB4" s="122" t="s">
        <v>219</v>
      </c>
      <c r="CC4" s="122" t="s">
        <v>220</v>
      </c>
      <c r="CD4" s="123" t="s">
        <v>213</v>
      </c>
      <c r="CE4" s="123" t="s">
        <v>159</v>
      </c>
      <c r="CF4" s="123" t="s">
        <v>178</v>
      </c>
      <c r="CG4" s="124"/>
      <c r="CH4" s="124"/>
      <c r="CI4" s="124"/>
      <c r="CJ4" s="124"/>
      <c r="CK4" s="124"/>
      <c r="CL4" s="124"/>
      <c r="CM4" s="124"/>
      <c r="CN4" s="124"/>
      <c r="CO4" s="123" t="s">
        <v>113</v>
      </c>
      <c r="CP4" s="123" t="s">
        <v>150</v>
      </c>
      <c r="CQ4" s="124"/>
      <c r="CR4" s="123" t="s">
        <v>100</v>
      </c>
      <c r="CS4" s="122" t="s">
        <v>52</v>
      </c>
      <c r="CT4" s="122" t="s">
        <v>53</v>
      </c>
      <c r="CU4" s="122" t="s">
        <v>54</v>
      </c>
      <c r="CV4" s="122" t="s">
        <v>55</v>
      </c>
      <c r="CW4" s="122" t="s">
        <v>56</v>
      </c>
      <c r="CX4" s="123" t="s">
        <v>235</v>
      </c>
      <c r="CY4" s="122" t="s">
        <v>57</v>
      </c>
      <c r="CZ4" s="122" t="s">
        <v>2</v>
      </c>
      <c r="DA4" s="122" t="s">
        <v>68</v>
      </c>
      <c r="DB4" s="122" t="s">
        <v>72</v>
      </c>
      <c r="DC4" s="122" t="s">
        <v>3</v>
      </c>
      <c r="DD4" s="122" t="s">
        <v>70</v>
      </c>
      <c r="DE4" s="122" t="s">
        <v>71</v>
      </c>
      <c r="DF4" s="122" t="s">
        <v>94</v>
      </c>
      <c r="DG4" s="122" t="s">
        <v>74</v>
      </c>
      <c r="DH4" s="122" t="s">
        <v>75</v>
      </c>
      <c r="DI4" s="122" t="s">
        <v>76</v>
      </c>
      <c r="DJ4" s="122" t="s">
        <v>77</v>
      </c>
      <c r="DK4" s="122" t="s">
        <v>95</v>
      </c>
      <c r="DL4" s="122" t="s">
        <v>69</v>
      </c>
      <c r="DM4" s="122" t="s">
        <v>73</v>
      </c>
      <c r="DN4" s="122" t="s">
        <v>4</v>
      </c>
      <c r="DO4" s="122" t="s">
        <v>109</v>
      </c>
      <c r="DP4" s="122" t="s">
        <v>169</v>
      </c>
      <c r="DQ4" s="124"/>
      <c r="DR4" s="122" t="s">
        <v>168</v>
      </c>
      <c r="DS4" s="122" t="s">
        <v>170</v>
      </c>
      <c r="DT4" s="123" t="s">
        <v>171</v>
      </c>
      <c r="DU4" s="124"/>
      <c r="DV4" s="124"/>
      <c r="DW4" s="123" t="s">
        <v>232</v>
      </c>
      <c r="DX4" s="122" t="s">
        <v>92</v>
      </c>
      <c r="DY4" s="122" t="s">
        <v>124</v>
      </c>
      <c r="DZ4" s="122" t="s">
        <v>172</v>
      </c>
      <c r="EA4" s="122" t="s">
        <v>64</v>
      </c>
      <c r="EB4" s="122" t="s">
        <v>126</v>
      </c>
      <c r="EC4" s="122" t="s">
        <v>127</v>
      </c>
      <c r="ED4" s="122" t="s">
        <v>128</v>
      </c>
      <c r="EE4" s="122" t="s">
        <v>49</v>
      </c>
      <c r="EF4" s="123" t="s">
        <v>236</v>
      </c>
      <c r="EG4" s="123" t="s">
        <v>237</v>
      </c>
      <c r="EH4" s="123" t="s">
        <v>238</v>
      </c>
      <c r="EI4" s="123" t="s">
        <v>239</v>
      </c>
      <c r="EJ4" s="124"/>
      <c r="EK4" s="124"/>
      <c r="EL4" s="124"/>
      <c r="EM4" s="124"/>
      <c r="EN4" s="124"/>
      <c r="EO4" s="124"/>
      <c r="EP4" s="124"/>
      <c r="EQ4" s="124"/>
      <c r="ER4" s="124"/>
      <c r="ES4" s="124"/>
      <c r="ET4" s="124"/>
      <c r="EU4" s="124"/>
      <c r="EV4" s="124"/>
      <c r="EW4" s="124"/>
      <c r="EX4" s="124"/>
      <c r="EY4" s="124"/>
      <c r="EZ4" s="122" t="s">
        <v>129</v>
      </c>
      <c r="FA4" s="122" t="s">
        <v>173</v>
      </c>
      <c r="FB4" s="124"/>
      <c r="FC4" s="122" t="s">
        <v>174</v>
      </c>
      <c r="FD4" s="122" t="s">
        <v>175</v>
      </c>
      <c r="FE4" s="123" t="s">
        <v>176</v>
      </c>
      <c r="FF4" s="124"/>
      <c r="FG4" s="124"/>
      <c r="FH4" s="123" t="s">
        <v>233</v>
      </c>
      <c r="FI4" s="122" t="s">
        <v>93</v>
      </c>
      <c r="FJ4" s="122" t="s">
        <v>125</v>
      </c>
      <c r="FK4" s="122" t="s">
        <v>177</v>
      </c>
      <c r="FL4" s="122" t="s">
        <v>65</v>
      </c>
      <c r="FM4" s="122" t="s">
        <v>130</v>
      </c>
      <c r="FN4" s="122" t="s">
        <v>131</v>
      </c>
      <c r="FO4" s="122" t="s">
        <v>132</v>
      </c>
      <c r="FP4" s="122" t="s">
        <v>66</v>
      </c>
      <c r="FQ4" s="123" t="s">
        <v>240</v>
      </c>
      <c r="FR4" s="123" t="s">
        <v>241</v>
      </c>
      <c r="FS4" s="123" t="s">
        <v>242</v>
      </c>
      <c r="FT4" s="123" t="s">
        <v>240</v>
      </c>
      <c r="FU4" s="124"/>
      <c r="FV4" s="124"/>
      <c r="FW4" s="124"/>
      <c r="FX4" s="124"/>
      <c r="FY4" s="124"/>
      <c r="FZ4" s="124"/>
      <c r="GA4" s="124"/>
      <c r="GB4" s="124"/>
      <c r="GC4" s="124"/>
      <c r="GD4" s="124"/>
      <c r="GE4" s="124"/>
      <c r="GF4" s="124"/>
      <c r="GG4" s="124"/>
      <c r="GH4" s="124"/>
      <c r="GI4" s="124"/>
      <c r="GJ4" s="124"/>
      <c r="GK4" s="122" t="s">
        <v>156</v>
      </c>
      <c r="GL4" s="122" t="s">
        <v>78</v>
      </c>
      <c r="GM4" s="122" t="s">
        <v>81</v>
      </c>
      <c r="GN4" s="122" t="s">
        <v>82</v>
      </c>
      <c r="GO4" s="122" t="s">
        <v>79</v>
      </c>
      <c r="GP4" s="122" t="s">
        <v>80</v>
      </c>
      <c r="GQ4" s="122" t="s">
        <v>32</v>
      </c>
      <c r="GR4" s="122" t="s">
        <v>83</v>
      </c>
      <c r="GS4" s="122" t="s">
        <v>84</v>
      </c>
      <c r="GT4" s="122" t="s">
        <v>85</v>
      </c>
      <c r="GU4" s="122" t="s">
        <v>86</v>
      </c>
      <c r="GV4" s="122" t="s">
        <v>67</v>
      </c>
      <c r="GW4" s="122" t="s">
        <v>87</v>
      </c>
      <c r="GX4" s="122" t="s">
        <v>180</v>
      </c>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5"/>
    </row>
    <row r="5" spans="1:235" ht="13.5" thickTop="1">
      <c r="A5" s="26">
        <f>données!C7</f>
        <v>0</v>
      </c>
      <c r="B5" s="27">
        <f>données!C9</f>
        <v>0</v>
      </c>
      <c r="C5" s="28">
        <f>données!C4</f>
        <v>0</v>
      </c>
      <c r="D5" s="28">
        <f>données!C11</f>
        <v>0</v>
      </c>
      <c r="E5" s="23">
        <f>'données brutes'!C8</f>
        <v>0</v>
      </c>
      <c r="F5" s="23">
        <f>'données brutes'!D8</f>
        <v>0</v>
      </c>
      <c r="G5" s="23">
        <f>'données brutes'!E8</f>
        <v>0</v>
      </c>
      <c r="H5" s="23">
        <f>'données brutes'!F8</f>
        <v>0</v>
      </c>
      <c r="I5" s="23">
        <f>'données brutes'!G8</f>
        <v>0</v>
      </c>
      <c r="J5" s="23">
        <f>'données brutes'!H8</f>
        <v>0</v>
      </c>
      <c r="K5" s="23">
        <f>'données brutes'!I8</f>
        <v>0</v>
      </c>
      <c r="L5" s="23">
        <f>'données brutes'!J8</f>
        <v>0</v>
      </c>
      <c r="M5" s="23">
        <f>'données brutes'!K8</f>
        <v>0</v>
      </c>
      <c r="N5" s="21"/>
      <c r="O5" s="21"/>
      <c r="P5" s="21"/>
      <c r="Q5" s="21"/>
      <c r="R5" s="21"/>
      <c r="S5" s="21"/>
      <c r="T5" s="23">
        <f>'données brutes'!L8</f>
        <v>0</v>
      </c>
      <c r="U5" s="23">
        <f>'données brutes'!C10</f>
        <v>0</v>
      </c>
      <c r="V5" s="23">
        <f>'données brutes'!D10</f>
        <v>0</v>
      </c>
      <c r="W5" s="23">
        <f>'données brutes'!E10</f>
        <v>0</v>
      </c>
      <c r="X5" s="23">
        <f>'données brutes'!F10</f>
        <v>0</v>
      </c>
      <c r="Y5" s="23">
        <f>'données brutes'!G10</f>
        <v>0</v>
      </c>
      <c r="Z5" s="23">
        <f>'données brutes'!H10</f>
        <v>0</v>
      </c>
      <c r="AA5" s="23">
        <f>'données brutes'!I10</f>
        <v>0</v>
      </c>
      <c r="AB5" s="23">
        <f>'données brutes'!J10</f>
        <v>0</v>
      </c>
      <c r="AC5" s="23">
        <f>'données brutes'!K10</f>
        <v>0</v>
      </c>
      <c r="AD5" s="23">
        <f>'données brutes'!L10</f>
        <v>0</v>
      </c>
      <c r="AE5" s="23">
        <f>'données brutes'!C12</f>
        <v>0</v>
      </c>
      <c r="AF5" s="23">
        <f>'données brutes'!D12</f>
        <v>0</v>
      </c>
      <c r="AG5" s="23">
        <f>'données brutes'!E12</f>
        <v>0</v>
      </c>
      <c r="AH5" s="23">
        <f>'données brutes'!F12</f>
        <v>0</v>
      </c>
      <c r="AI5" s="23">
        <f>'données brutes'!G12</f>
        <v>0</v>
      </c>
      <c r="AJ5" s="23">
        <f>'données brutes'!H12</f>
        <v>0</v>
      </c>
      <c r="AK5" s="23">
        <f>'données brutes'!I12</f>
        <v>0</v>
      </c>
      <c r="AL5" s="23">
        <f>'données brutes'!J12</f>
        <v>0</v>
      </c>
      <c r="AM5" s="23">
        <f>'données brutes'!K12</f>
        <v>0</v>
      </c>
      <c r="AN5" s="23">
        <f>'données brutes'!L12</f>
        <v>0</v>
      </c>
      <c r="AO5" s="21">
        <f>'données brutes'!C16</f>
        <v>0</v>
      </c>
      <c r="AP5" s="21">
        <f>'données brutes'!D16</f>
        <v>0</v>
      </c>
      <c r="AQ5" s="21">
        <f>'données brutes'!E16</f>
        <v>0</v>
      </c>
      <c r="AR5" s="21">
        <f>'données brutes'!F16</f>
        <v>0</v>
      </c>
      <c r="AS5" s="21">
        <f>'données brutes'!G16</f>
        <v>0</v>
      </c>
      <c r="AT5" s="21">
        <f>'données brutes'!H16</f>
        <v>0</v>
      </c>
      <c r="AU5" s="21">
        <f>'données brutes'!I16</f>
        <v>0</v>
      </c>
      <c r="AV5" s="23">
        <f>'données brutes'!B20</f>
        <v>0</v>
      </c>
      <c r="AW5" s="23">
        <f>'données brutes'!C20</f>
        <v>0</v>
      </c>
      <c r="AX5" s="23">
        <f>'données brutes'!F20</f>
        <v>0</v>
      </c>
      <c r="AY5" s="21">
        <f>TAM!F5</f>
        <v>0</v>
      </c>
      <c r="AZ5" s="23">
        <f>'TAM - remplacement'!F5</f>
        <v>0</v>
      </c>
      <c r="BA5" s="23">
        <f>'données brutes'!G20</f>
        <v>0</v>
      </c>
      <c r="BB5" s="21">
        <f>TAM!C5</f>
        <v>0</v>
      </c>
      <c r="BC5" s="21">
        <f>'TAM - remplacement'!C5</f>
        <v>0</v>
      </c>
      <c r="BD5" s="21">
        <f>'données brutes'!H20</f>
        <v>0</v>
      </c>
      <c r="BE5" s="21">
        <f>TAM!B5</f>
        <v>0</v>
      </c>
      <c r="BF5" s="21"/>
      <c r="BG5" s="21">
        <f>'TAM - remplacement'!B5</f>
        <v>0</v>
      </c>
      <c r="BH5" s="21"/>
      <c r="BI5" s="21">
        <f>TAM!D5</f>
        <v>0</v>
      </c>
      <c r="BJ5" s="21">
        <f>'TAM - remplacement'!D5</f>
        <v>0</v>
      </c>
      <c r="BK5" s="21">
        <f>TAM!E5</f>
        <v>0</v>
      </c>
      <c r="BL5" s="21">
        <f>'TAM - remplacement'!E5</f>
        <v>0</v>
      </c>
      <c r="BM5" s="21"/>
      <c r="BN5" s="21"/>
      <c r="BO5" s="21"/>
      <c r="BP5" s="21"/>
      <c r="BQ5" s="21"/>
      <c r="BR5" s="21"/>
      <c r="BS5" s="21"/>
      <c r="BT5" s="21"/>
      <c r="BU5" s="21"/>
      <c r="BV5" s="21"/>
      <c r="BW5" s="21"/>
      <c r="BX5" s="21"/>
      <c r="BY5" s="21"/>
      <c r="BZ5" s="21"/>
      <c r="CA5" s="21"/>
      <c r="CB5" s="23">
        <f>'données brutes'!O12</f>
        <v>0</v>
      </c>
      <c r="CC5" s="23">
        <f>'données brutes'!P12</f>
        <v>0</v>
      </c>
      <c r="CD5" s="21">
        <f>'données brutes'!O16</f>
        <v>0</v>
      </c>
      <c r="CE5" s="21">
        <f>'données brutes'!P16</f>
        <v>0</v>
      </c>
      <c r="CF5" s="23">
        <f>'données brutes'!K20</f>
        <v>0</v>
      </c>
      <c r="CG5" s="21"/>
      <c r="CH5" s="21"/>
      <c r="CI5" s="21"/>
      <c r="CJ5" s="21"/>
      <c r="CK5" s="21"/>
      <c r="CL5" s="21"/>
      <c r="CM5" s="21"/>
      <c r="CN5" s="21"/>
      <c r="CO5" s="23">
        <f>'données brutes'!L20</f>
        <v>0</v>
      </c>
      <c r="CP5" s="23">
        <f>'données brutes'!O20</f>
        <v>0</v>
      </c>
      <c r="CQ5" s="21"/>
      <c r="CR5" s="23">
        <f>'données brutes'!P20</f>
        <v>0</v>
      </c>
      <c r="CS5" s="24">
        <f>'données brutes'!B24</f>
        <v>0</v>
      </c>
      <c r="CT5" s="24">
        <f>'données brutes'!C24</f>
        <v>0</v>
      </c>
      <c r="CU5" s="24">
        <f>'données brutes'!D24</f>
        <v>0</v>
      </c>
      <c r="CV5" s="24">
        <f>'données brutes'!E24</f>
        <v>0</v>
      </c>
      <c r="CW5" s="24">
        <f>'données brutes'!F24</f>
        <v>0</v>
      </c>
      <c r="CX5" s="24">
        <f>'données brutes'!G24</f>
        <v>0</v>
      </c>
      <c r="CY5" s="24">
        <f>'données brutes'!H24</f>
        <v>0</v>
      </c>
      <c r="CZ5" s="24">
        <f>'données brutes'!I24</f>
        <v>0</v>
      </c>
      <c r="DA5" s="24">
        <f>'données brutes'!K24</f>
        <v>0</v>
      </c>
      <c r="DB5" s="24">
        <f>'données brutes'!L24</f>
        <v>0</v>
      </c>
      <c r="DC5" s="24">
        <f>'données brutes'!M24</f>
        <v>0</v>
      </c>
      <c r="DD5" s="24">
        <f>VT!B5</f>
        <v>0</v>
      </c>
      <c r="DE5" s="24">
        <f>VT!C5</f>
        <v>0</v>
      </c>
      <c r="DF5" s="24">
        <f>VT!D5</f>
        <v>0</v>
      </c>
      <c r="DG5" s="24">
        <f>'VT-conv51'!B5</f>
        <v>0</v>
      </c>
      <c r="DH5" s="24">
        <f>'VT-conv51'!C5</f>
        <v>0</v>
      </c>
      <c r="DI5" s="24">
        <f>'VT-conv51'!D5</f>
        <v>0</v>
      </c>
      <c r="DJ5" s="24">
        <f>'VT-conv51'!E5</f>
        <v>0</v>
      </c>
      <c r="DK5" s="24">
        <f>'VT-conv51'!F5</f>
        <v>0</v>
      </c>
      <c r="DL5" s="21">
        <f>'données brutes'!N24</f>
        <v>0</v>
      </c>
      <c r="DM5" s="21">
        <f>'données brutes'!O24</f>
        <v>0</v>
      </c>
      <c r="DN5" s="21">
        <f>'données brutes'!P24</f>
        <v>0</v>
      </c>
      <c r="DO5" s="21">
        <f>'données brutes'!B33</f>
        <v>0</v>
      </c>
      <c r="DP5" s="21">
        <f>'données brutes'!C33</f>
        <v>0</v>
      </c>
      <c r="DQ5" s="21"/>
      <c r="DR5" s="21">
        <f>'données brutes'!D33</f>
        <v>0</v>
      </c>
      <c r="DS5" s="21">
        <f>'données brutes'!E33</f>
        <v>0</v>
      </c>
      <c r="DT5" s="21">
        <f>'données brutes'!F33</f>
        <v>0</v>
      </c>
      <c r="DU5" s="21"/>
      <c r="DV5" s="21"/>
      <c r="DW5" s="21">
        <f>'données brutes'!G33</f>
        <v>0</v>
      </c>
      <c r="DX5" s="21">
        <f>'données brutes'!$L30</f>
        <v>0</v>
      </c>
      <c r="DY5" s="21">
        <f>'données brutes'!$L31</f>
        <v>0</v>
      </c>
      <c r="DZ5" s="21">
        <f>'données brutes'!$L32</f>
        <v>0</v>
      </c>
      <c r="EA5" s="21">
        <f>'données brutes'!$L33</f>
        <v>0</v>
      </c>
      <c r="EB5" s="21">
        <f>'données brutes'!$N30</f>
        <v>0</v>
      </c>
      <c r="EC5" s="21">
        <f>'données brutes'!$N31</f>
        <v>0</v>
      </c>
      <c r="ED5" s="21">
        <f>'données brutes'!$N32</f>
        <v>0</v>
      </c>
      <c r="EE5" s="21">
        <f>'données brutes'!$N33</f>
        <v>0</v>
      </c>
      <c r="EF5" s="21">
        <f>'données brutes'!$P$30</f>
        <v>0</v>
      </c>
      <c r="EG5" s="21">
        <f>'données brutes'!$P$31</f>
        <v>0</v>
      </c>
      <c r="EH5" s="21">
        <f>'données brutes'!$P$32</f>
        <v>0</v>
      </c>
      <c r="EI5" s="24">
        <f>'données brutes'!$P$33</f>
        <v>0</v>
      </c>
      <c r="EJ5" s="21"/>
      <c r="EK5" s="21"/>
      <c r="EL5" s="21"/>
      <c r="EM5" s="24"/>
      <c r="EN5" s="21"/>
      <c r="EO5" s="21"/>
      <c r="EP5" s="21"/>
      <c r="EQ5" s="21"/>
      <c r="ER5" s="21"/>
      <c r="ES5" s="21"/>
      <c r="ET5" s="21"/>
      <c r="EU5" s="21"/>
      <c r="EV5" s="21"/>
      <c r="EW5" s="21"/>
      <c r="EX5" s="21"/>
      <c r="EY5" s="21"/>
      <c r="EZ5" s="21">
        <f>'données brutes'!B42</f>
        <v>0</v>
      </c>
      <c r="FA5" s="21">
        <f>'données brutes'!C42</f>
        <v>0</v>
      </c>
      <c r="FB5" s="21"/>
      <c r="FC5" s="21">
        <f>'données brutes'!D42</f>
        <v>0</v>
      </c>
      <c r="FD5" s="21">
        <f>'données brutes'!E42</f>
        <v>0</v>
      </c>
      <c r="FE5" s="21">
        <f>'données brutes'!F42</f>
        <v>0</v>
      </c>
      <c r="FF5" s="21"/>
      <c r="FG5" s="21"/>
      <c r="FH5" s="21">
        <f>'données brutes'!G42</f>
        <v>0</v>
      </c>
      <c r="FI5" s="21">
        <f>'données brutes'!$L39</f>
        <v>0</v>
      </c>
      <c r="FJ5" s="21">
        <f>'données brutes'!$L40</f>
        <v>0</v>
      </c>
      <c r="FK5" s="21">
        <f>'données brutes'!$L41</f>
        <v>0</v>
      </c>
      <c r="FL5" s="21">
        <f>'données brutes'!$L42</f>
        <v>0</v>
      </c>
      <c r="FM5" s="21">
        <f>'données brutes'!$N39</f>
        <v>0</v>
      </c>
      <c r="FN5" s="21">
        <f>'données brutes'!$N40</f>
        <v>0</v>
      </c>
      <c r="FO5" s="21">
        <f>'données brutes'!$N41</f>
        <v>0</v>
      </c>
      <c r="FP5" s="21">
        <f>'données brutes'!$N42</f>
        <v>0</v>
      </c>
      <c r="FQ5" s="21">
        <f>'données brutes'!$P$39</f>
        <v>0</v>
      </c>
      <c r="FR5" s="21">
        <f>'données brutes'!$P$40</f>
        <v>0</v>
      </c>
      <c r="FS5" s="21">
        <f>'données brutes'!$P$41</f>
        <v>0</v>
      </c>
      <c r="FT5" s="24">
        <f>'données brutes'!$P$42</f>
        <v>0</v>
      </c>
      <c r="FU5" s="21"/>
      <c r="FV5" s="21"/>
      <c r="FW5" s="21"/>
      <c r="FX5" s="24"/>
      <c r="FY5" s="21"/>
      <c r="FZ5" s="21"/>
      <c r="GA5" s="21"/>
      <c r="GB5" s="21"/>
      <c r="GC5" s="21"/>
      <c r="GD5" s="21"/>
      <c r="GE5" s="21"/>
      <c r="GF5" s="21"/>
      <c r="GG5" s="21"/>
      <c r="GH5" s="21"/>
      <c r="GI5" s="21"/>
      <c r="GJ5" s="21"/>
      <c r="GK5" s="23">
        <f>'données brutes'!L16</f>
        <v>0</v>
      </c>
      <c r="GL5" s="21">
        <f>'données brutes'!$G46</f>
        <v>0</v>
      </c>
      <c r="GM5" s="21">
        <f>'données brutes'!$G47</f>
        <v>0</v>
      </c>
      <c r="GN5" s="21">
        <f>'données brutes'!$G48</f>
        <v>0</v>
      </c>
      <c r="GO5" s="21">
        <f>'données brutes'!$G49</f>
        <v>0</v>
      </c>
      <c r="GP5" s="21">
        <f>'données brutes'!$G50</f>
        <v>0</v>
      </c>
      <c r="GQ5" s="21">
        <f>'données brutes'!$G51</f>
        <v>0</v>
      </c>
      <c r="GR5" s="21">
        <f>'données brutes'!$G52</f>
        <v>0</v>
      </c>
      <c r="GS5" s="21">
        <f>'données brutes'!$G53</f>
        <v>0</v>
      </c>
      <c r="GT5" s="21">
        <f>'données brutes'!$G54</f>
        <v>0</v>
      </c>
      <c r="GU5" s="21">
        <f>'données brutes'!$G55</f>
        <v>0</v>
      </c>
      <c r="GV5" s="21">
        <f>'données brutes'!$G56</f>
        <v>0</v>
      </c>
      <c r="GW5" s="21">
        <f>'données brutes'!$G57</f>
        <v>0</v>
      </c>
      <c r="GX5" s="25" t="str">
        <f>'données brutes'!N47</f>
        <v>0</v>
      </c>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row>
  </sheetData>
  <printOptions horizontalCentered="1" verticalCentered="1"/>
  <pageMargins left="0.7874015748031497" right="0.7874015748031497" top="0.984251968503937" bottom="0.984251968503937" header="0.5118110236220472" footer="0.5118110236220472"/>
  <pageSetup horizontalDpi="600" verticalDpi="600" orientation="landscape" pageOrder="overThenDown" paperSize="9" scale="65" r:id="rId1"/>
  <headerFooter alignWithMargins="0">
    <oddHeader>&amp;LFeuille d'exportation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Ministére Emploi et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dc:creator>
  <cp:keywords/>
  <dc:description/>
  <cp:lastModifiedBy>Direction</cp:lastModifiedBy>
  <cp:lastPrinted>2007-01-31T13:18:01Z</cp:lastPrinted>
  <dcterms:created xsi:type="dcterms:W3CDTF">2004-08-05T06:44:17Z</dcterms:created>
  <dcterms:modified xsi:type="dcterms:W3CDTF">2007-07-06T13:44:45Z</dcterms:modified>
  <cp:category/>
  <cp:version/>
  <cp:contentType/>
  <cp:contentStatus/>
</cp:coreProperties>
</file>